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5-2021\"/>
    </mc:Choice>
  </mc:AlternateContent>
  <xr:revisionPtr revIDLastSave="0" documentId="13_ncr:1_{254EA2EC-916B-4469-A5AF-897C48858B93}" xr6:coauthVersionLast="47" xr6:coauthVersionMax="47" xr10:uidLastSave="{00000000-0000-0000-0000-000000000000}"/>
  <bookViews>
    <workbookView xWindow="390" yWindow="390" windowWidth="21600" windowHeight="11385" xr2:uid="{83BE3178-5FBF-4708-A0E9-BDEEAFFB91E3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76210" localSheetId="0" hidden="1">Sheet1!$F$2</definedName>
    <definedName name="QB_DATA_0" localSheetId="0" hidden="1">Sheet1!$4:$4,Sheet1!$5:$5,Sheet1!$6:$6,Sheet1!$7:$7,Sheet1!$8:$8,Sheet1!$12:$12,Sheet1!$13:$13,Sheet1!$14:$14,Sheet1!$15:$15,Sheet1!$16:$16,Sheet1!$17:$17,Sheet1!$18:$18,Sheet1!$19:$19,Sheet1!$20:$20</definedName>
    <definedName name="QB_FORMULA_0" localSheetId="0" hidden="1">Sheet1!$G$4,Sheet1!$G$5,Sheet1!$G$6,Sheet1!$E$9,Sheet1!$F$9,Sheet1!$G$9,Sheet1!$E$10,Sheet1!$F$10,Sheet1!$G$10,Sheet1!$G$12,Sheet1!$G$13,Sheet1!$G$14,Sheet1!$G$15,Sheet1!$G$16,Sheet1!$G$17,Sheet1!$G$18</definedName>
    <definedName name="QB_FORMULA_1" localSheetId="0" hidden="1">Sheet1!$G$19,Sheet1!$G$20,Sheet1!$E$21,Sheet1!$F$21,Sheet1!$G$21,Sheet1!#REF!,Sheet1!#REF!,Sheet1!#REF!</definedName>
    <definedName name="QB_ROW_10330" localSheetId="0" hidden="1">Sheet1!$D$4</definedName>
    <definedName name="QB_ROW_103330" localSheetId="0" hidden="1">Sheet1!$D$20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Sheet1!$C$21</definedName>
    <definedName name="QB_ROW_22330" localSheetId="0" hidden="1">Sheet1!$D$18</definedName>
    <definedName name="QB_ROW_233230" localSheetId="0" hidden="1">Sheet1!$D$8</definedName>
    <definedName name="QB_ROW_23330" localSheetId="0" hidden="1">Sheet1!$D$19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330" localSheetId="0" hidden="1">Sheet1!$D$16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CANSUPPORTUPDATE" localSheetId="0">TRUE</definedName>
    <definedName name="QBCOMPANYFILENAME" localSheetId="0">"C:\Users\Public\Documents\Intuit\QuickBooks\Company Files\red rock center for independence6-11-21.qb.qbw"</definedName>
    <definedName name="QBENDDATE" localSheetId="0">20210531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E4" i="1"/>
  <c r="N21" i="1" l="1"/>
  <c r="N9" i="1"/>
  <c r="I21" i="1" l="1"/>
  <c r="I9" i="1"/>
  <c r="I10" i="1" s="1"/>
  <c r="J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J9" i="1"/>
  <c r="J10" i="1" s="1"/>
  <c r="L6" i="1"/>
  <c r="K6" i="1"/>
  <c r="L5" i="1"/>
  <c r="K5" i="1"/>
  <c r="L4" i="1"/>
  <c r="K4" i="1"/>
  <c r="F21" i="1"/>
  <c r="E21" i="1"/>
  <c r="G21" i="1" s="1"/>
  <c r="G20" i="1"/>
  <c r="G19" i="1"/>
  <c r="G18" i="1"/>
  <c r="G17" i="1"/>
  <c r="G16" i="1"/>
  <c r="G15" i="1"/>
  <c r="G14" i="1"/>
  <c r="G13" i="1"/>
  <c r="G12" i="1"/>
  <c r="F9" i="1"/>
  <c r="F10" i="1" s="1"/>
  <c r="E9" i="1"/>
  <c r="E10" i="1" s="1"/>
  <c r="G6" i="1"/>
  <c r="G5" i="1"/>
  <c r="G4" i="1"/>
  <c r="K21" i="1" l="1"/>
  <c r="G10" i="1"/>
  <c r="G9" i="1"/>
  <c r="L21" i="1"/>
  <c r="K10" i="1"/>
  <c r="L10" i="1"/>
  <c r="L9" i="1"/>
  <c r="K9" i="1"/>
</calcChain>
</file>

<file path=xl/sharedStrings.xml><?xml version="1.0" encoding="utf-8"?>
<sst xmlns="http://schemas.openxmlformats.org/spreadsheetml/2006/main" count="28" uniqueCount="26">
  <si>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</si>
  <si>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</si>
  <si>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</si>
  <si>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</si>
  <si>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</si>
  <si>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</si>
  <si>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</si>
  <si>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</si>
  <si>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</si>
  <si>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</si>
  <si>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</si>
  <si>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</si>
  <si>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</si>
  <si>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</si>
  <si>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</si>
  <si>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</si>
  <si>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</si>
  <si>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7100 · Unrestricted expense</t>
  </si>
  <si>
    <t>Total Expense</t>
  </si>
  <si>
    <t>91.67%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</si>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</sst>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2" xfId="0" applyNumberFormat="1" applyFont="1" applyBorder="1"/>
    <xf numFmtId="39" fontId="3" fillId="0" borderId="3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3535C27-3AC0-4E3D-AFD2-E2DB61E838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17BB2FE-ABFC-4028-82D8-305B7C454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A7DE-F494-4DCA-93CE-B9070E154F6F}">
  <sheetPr codeName="Sheet1"/>
  <dimension ref="A1:N21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S7" sqref="S7"/>
    </sheetView>
  </sheetViews>
  <sheetFormatPr defaultRowHeight="15" x14ac:dyDescent="0.25"/>
  <cols>
    <col min="1" max="3" width="3" style="8" customWidth="1"/>
    <col min="4" max="4" width="23.42578125" style="8" customWidth="1"/>
    <col min="5" max="6" width="9.28515625" style="9" bestFit="1" customWidth="1"/>
    <col min="7" max="7" width="9.140625" style="9" bestFit="1" customWidth="1"/>
    <col min="8" max="8" width="3.7109375" customWidth="1"/>
    <col min="9" max="9" width="9.28515625" style="9" bestFit="1" customWidth="1"/>
    <col min="10" max="10" width="9.28515625" bestFit="1" customWidth="1"/>
    <col min="11" max="11" width="9.85546875" bestFit="1" customWidth="1"/>
    <col min="12" max="12" width="10.140625" bestFit="1" customWidth="1"/>
    <col min="13" max="13" width="4.28515625" customWidth="1"/>
    <col min="14" max="14" width="10.42578125" bestFit="1" customWidth="1"/>
  </cols>
  <sheetData>
    <row r="1" spans="1:14" ht="24.75" thickTop="1" thickBot="1" x14ac:dyDescent="0.3">
      <c r="A1" s="1"/>
      <c r="B1" s="1"/>
      <c r="C1" s="1"/>
      <c r="D1" s="1"/>
      <c r="E1" s="13"/>
      <c r="F1" s="13"/>
      <c r="G1" s="13"/>
      <c r="H1" s="13"/>
      <c r="I1" s="13"/>
      <c r="J1" s="13"/>
      <c r="K1" s="13"/>
      <c r="L1" s="14" t="s">
        <v>19</v>
      </c>
      <c r="M1" s="15"/>
      <c r="N1" s="13"/>
    </row>
    <row r="2" spans="1:14" s="7" customFormat="1" ht="36" thickTop="1" thickBot="1" x14ac:dyDescent="0.3">
      <c r="A2" s="6"/>
      <c r="B2" s="6"/>
      <c r="C2" s="6"/>
      <c r="D2" s="6"/>
      <c r="E2" s="16" t="s">
        <v>20</v>
      </c>
      <c r="F2" s="17" t="s">
        <v>21</v>
      </c>
      <c r="G2" s="16" t="s">
        <v>22</v>
      </c>
      <c r="H2" s="18"/>
      <c r="I2" s="16" t="s">
        <v>20</v>
      </c>
      <c r="J2" s="17" t="s">
        <v>23</v>
      </c>
      <c r="K2" s="16" t="s">
        <v>22</v>
      </c>
      <c r="L2" s="14" t="s">
        <v>24</v>
      </c>
      <c r="M2" s="18"/>
      <c r="N2" s="16" t="s">
        <v>25</v>
      </c>
    </row>
    <row r="3" spans="1:14" ht="15.75" thickTop="1" x14ac:dyDescent="0.25">
      <c r="A3" s="1"/>
      <c r="B3" s="1"/>
      <c r="C3" s="1" t="s">
        <v>0</v>
      </c>
      <c r="D3" s="1"/>
      <c r="E3" s="2"/>
      <c r="F3" s="2"/>
      <c r="G3" s="2"/>
      <c r="H3" s="18"/>
      <c r="I3" s="2"/>
      <c r="J3" s="2"/>
      <c r="K3" s="2"/>
      <c r="L3" s="10"/>
      <c r="M3" s="18"/>
      <c r="N3" s="2"/>
    </row>
    <row r="4" spans="1:14" x14ac:dyDescent="0.25">
      <c r="A4" s="1"/>
      <c r="B4" s="1"/>
      <c r="C4" s="1"/>
      <c r="D4" s="1" t="s">
        <v>1</v>
      </c>
      <c r="E4" s="2">
        <f>866815.43+279.44</f>
        <v>867094.87</v>
      </c>
      <c r="F4" s="2">
        <v>890862.85</v>
      </c>
      <c r="G4" s="2">
        <f>ROUND((E4-F4),5)</f>
        <v>-23767.98</v>
      </c>
      <c r="H4" s="18"/>
      <c r="I4" s="2">
        <f>866815.43+279.44</f>
        <v>867094.87</v>
      </c>
      <c r="J4" s="2">
        <v>967304.93</v>
      </c>
      <c r="K4" s="2">
        <f>ROUND((I4-J4),5)</f>
        <v>-100210.06</v>
      </c>
      <c r="L4" s="10">
        <f>ROUND(IF(J4=0, IF(I4=0, 0, 1), I4/J4),5)</f>
        <v>0.89639999999999997</v>
      </c>
      <c r="M4" s="18"/>
      <c r="N4" s="2">
        <v>77461.179999999993</v>
      </c>
    </row>
    <row r="5" spans="1:14" x14ac:dyDescent="0.25">
      <c r="A5" s="1"/>
      <c r="B5" s="1"/>
      <c r="C5" s="1"/>
      <c r="D5" s="1" t="s">
        <v>2</v>
      </c>
      <c r="E5" s="2">
        <v>6504</v>
      </c>
      <c r="F5" s="2">
        <v>0</v>
      </c>
      <c r="G5" s="2">
        <f>ROUND((E5-F5),5)</f>
        <v>6504</v>
      </c>
      <c r="H5" s="18"/>
      <c r="I5" s="2">
        <v>6504</v>
      </c>
      <c r="J5" s="2">
        <v>0</v>
      </c>
      <c r="K5" s="2">
        <f>ROUND((I5-J5),5)</f>
        <v>6504</v>
      </c>
      <c r="L5" s="10">
        <f>ROUND(IF(J5=0, IF(I5=0, 0, 1), I5/J5),5)</f>
        <v>1</v>
      </c>
      <c r="M5" s="18"/>
      <c r="N5" s="2"/>
    </row>
    <row r="6" spans="1:14" x14ac:dyDescent="0.25">
      <c r="A6" s="1"/>
      <c r="B6" s="1"/>
      <c r="C6" s="1"/>
      <c r="D6" s="1" t="s">
        <v>3</v>
      </c>
      <c r="E6" s="2">
        <v>15170.02</v>
      </c>
      <c r="F6" s="2">
        <v>0</v>
      </c>
      <c r="G6" s="2">
        <f>ROUND((E6-F6),5)</f>
        <v>15170.02</v>
      </c>
      <c r="H6" s="18"/>
      <c r="I6" s="2">
        <v>15170.02</v>
      </c>
      <c r="J6" s="2">
        <v>0</v>
      </c>
      <c r="K6" s="2">
        <f>ROUND((I6-J6),5)</f>
        <v>15170.02</v>
      </c>
      <c r="L6" s="10">
        <f>ROUND(IF(J6=0, IF(I6=0, 0, 1), I6/J6),5)</f>
        <v>1</v>
      </c>
      <c r="M6" s="18"/>
      <c r="N6" s="2"/>
    </row>
    <row r="7" spans="1:14" x14ac:dyDescent="0.25">
      <c r="A7" s="1"/>
      <c r="B7" s="1"/>
      <c r="C7" s="1"/>
      <c r="D7" s="1" t="s">
        <v>4</v>
      </c>
      <c r="E7" s="2">
        <v>1534.83</v>
      </c>
      <c r="F7" s="2"/>
      <c r="G7" s="2"/>
      <c r="H7" s="18"/>
      <c r="I7" s="2">
        <v>1534.83</v>
      </c>
      <c r="J7" s="2"/>
      <c r="K7" s="2"/>
      <c r="L7" s="10"/>
      <c r="M7" s="18"/>
      <c r="N7" s="2"/>
    </row>
    <row r="8" spans="1:14" ht="15.75" thickBot="1" x14ac:dyDescent="0.3">
      <c r="A8" s="1"/>
      <c r="B8" s="1"/>
      <c r="C8" s="1"/>
      <c r="D8" s="1" t="s">
        <v>5</v>
      </c>
      <c r="E8" s="3">
        <v>110</v>
      </c>
      <c r="F8" s="3"/>
      <c r="G8" s="3"/>
      <c r="H8" s="18"/>
      <c r="I8" s="3">
        <v>110</v>
      </c>
      <c r="J8" s="2"/>
      <c r="K8" s="2"/>
      <c r="L8" s="10"/>
      <c r="M8" s="18"/>
      <c r="N8" s="2"/>
    </row>
    <row r="9" spans="1:14" ht="15.75" thickBot="1" x14ac:dyDescent="0.3">
      <c r="A9" s="1"/>
      <c r="B9" s="1"/>
      <c r="C9" s="1" t="s">
        <v>6</v>
      </c>
      <c r="D9" s="1"/>
      <c r="E9" s="4">
        <f>ROUND(SUM(E3:E8),5)</f>
        <v>890413.72</v>
      </c>
      <c r="F9" s="4">
        <f>ROUND(SUM(F3:F8),5)</f>
        <v>890862.85</v>
      </c>
      <c r="G9" s="4">
        <f>ROUND((E9-F9),5)</f>
        <v>-449.13</v>
      </c>
      <c r="H9" s="18"/>
      <c r="I9" s="4">
        <f>ROUND(SUM(I3:I8),5)</f>
        <v>890413.72</v>
      </c>
      <c r="J9" s="4">
        <f>ROUND(SUM(J3:J8),5)</f>
        <v>967304.93</v>
      </c>
      <c r="K9" s="4">
        <f>ROUND((I9-J9),5)</f>
        <v>-76891.210000000006</v>
      </c>
      <c r="L9" s="11">
        <f>ROUND(IF(J9=0, IF(I9=0, 0, 1), I9/J9),5)</f>
        <v>0.92051000000000005</v>
      </c>
      <c r="M9" s="18"/>
      <c r="N9" s="4">
        <f>SUM(N4:N8)</f>
        <v>77461.179999999993</v>
      </c>
    </row>
    <row r="10" spans="1:14" x14ac:dyDescent="0.25">
      <c r="A10" s="1"/>
      <c r="B10" s="1" t="s">
        <v>7</v>
      </c>
      <c r="C10" s="1"/>
      <c r="D10" s="1"/>
      <c r="E10" s="2">
        <f>E9</f>
        <v>890413.72</v>
      </c>
      <c r="F10" s="2">
        <f>F9</f>
        <v>890862.85</v>
      </c>
      <c r="G10" s="2">
        <f>ROUND((E10-F10),5)</f>
        <v>-449.13</v>
      </c>
      <c r="H10" s="18"/>
      <c r="I10" s="2">
        <f>I9</f>
        <v>890413.72</v>
      </c>
      <c r="J10" s="2">
        <f>J9</f>
        <v>967304.93</v>
      </c>
      <c r="K10" s="2">
        <f>ROUND((I10-J10),5)</f>
        <v>-76891.210000000006</v>
      </c>
      <c r="L10" s="10">
        <f>ROUND(IF(J10=0, IF(I10=0, 0, 1), I10/J10),5)</f>
        <v>0.92051000000000005</v>
      </c>
      <c r="M10" s="18"/>
      <c r="N10" s="2"/>
    </row>
    <row r="11" spans="1:14" x14ac:dyDescent="0.25">
      <c r="A11" s="1"/>
      <c r="B11" s="1"/>
      <c r="C11" s="1" t="s">
        <v>8</v>
      </c>
      <c r="D11" s="1"/>
      <c r="E11" s="2"/>
      <c r="F11" s="2"/>
      <c r="G11" s="2"/>
      <c r="H11" s="18"/>
      <c r="I11" s="2"/>
      <c r="J11" s="2"/>
      <c r="K11" s="2"/>
      <c r="L11" s="10"/>
      <c r="M11" s="18"/>
      <c r="N11" s="2"/>
    </row>
    <row r="12" spans="1:14" x14ac:dyDescent="0.25">
      <c r="A12" s="1"/>
      <c r="B12" s="1"/>
      <c r="C12" s="1"/>
      <c r="D12" s="1" t="s">
        <v>9</v>
      </c>
      <c r="E12" s="2">
        <v>472515.13</v>
      </c>
      <c r="F12" s="2">
        <v>513570.33</v>
      </c>
      <c r="G12" s="2">
        <f>ROUND((E12-F12),5)</f>
        <v>-41055.199999999997</v>
      </c>
      <c r="H12" s="18"/>
      <c r="I12" s="2">
        <v>472515.13</v>
      </c>
      <c r="J12" s="2">
        <v>558383.54</v>
      </c>
      <c r="K12" s="2">
        <f>ROUND((I12-J12),5)</f>
        <v>-85868.41</v>
      </c>
      <c r="L12" s="10">
        <f>ROUND(IF(J12=0, IF(I12=0, 0, 1), I12/J12),5)</f>
        <v>0.84621999999999997</v>
      </c>
      <c r="M12" s="18"/>
      <c r="N12" s="2">
        <v>4032.38</v>
      </c>
    </row>
    <row r="13" spans="1:14" x14ac:dyDescent="0.25">
      <c r="A13" s="1"/>
      <c r="B13" s="1"/>
      <c r="C13" s="1"/>
      <c r="D13" s="1" t="s">
        <v>10</v>
      </c>
      <c r="E13" s="2">
        <v>90790.19</v>
      </c>
      <c r="F13" s="2">
        <v>113232.02</v>
      </c>
      <c r="G13" s="2">
        <f>ROUND((E13-F13),5)</f>
        <v>-22441.83</v>
      </c>
      <c r="H13" s="18"/>
      <c r="I13" s="2">
        <v>90790.19</v>
      </c>
      <c r="J13" s="2">
        <v>123405.53</v>
      </c>
      <c r="K13" s="2">
        <f>ROUND((I13-J13),5)</f>
        <v>-32615.34</v>
      </c>
      <c r="L13" s="10">
        <f>ROUND(IF(J13=0, IF(I13=0, 0, 1), I13/J13),5)</f>
        <v>0.73570999999999998</v>
      </c>
      <c r="M13" s="18"/>
      <c r="N13" s="2">
        <v>882.6</v>
      </c>
    </row>
    <row r="14" spans="1:14" x14ac:dyDescent="0.25">
      <c r="A14" s="1"/>
      <c r="B14" s="1"/>
      <c r="C14" s="1"/>
      <c r="D14" s="1" t="s">
        <v>11</v>
      </c>
      <c r="E14" s="2">
        <v>36999.65</v>
      </c>
      <c r="F14" s="2">
        <v>39309.4</v>
      </c>
      <c r="G14" s="2">
        <f>ROUND((E14-F14),5)</f>
        <v>-2309.75</v>
      </c>
      <c r="H14" s="18"/>
      <c r="I14" s="2">
        <v>36999.65</v>
      </c>
      <c r="J14" s="2">
        <v>42755.19</v>
      </c>
      <c r="K14" s="2">
        <f>ROUND((I14-J14),5)</f>
        <v>-5755.54</v>
      </c>
      <c r="L14" s="10">
        <f>ROUND(IF(J14=0, IF(I14=0, 0, 1), I14/J14),5)</f>
        <v>0.86538000000000004</v>
      </c>
      <c r="M14" s="18"/>
      <c r="N14" s="2">
        <v>303.62</v>
      </c>
    </row>
    <row r="15" spans="1:14" x14ac:dyDescent="0.25">
      <c r="A15" s="1"/>
      <c r="B15" s="1"/>
      <c r="C15" s="1"/>
      <c r="D15" s="1" t="s">
        <v>12</v>
      </c>
      <c r="E15" s="2">
        <v>0</v>
      </c>
      <c r="F15" s="2">
        <v>1833.33</v>
      </c>
      <c r="G15" s="2">
        <f>ROUND((E15-F15),5)</f>
        <v>-1833.33</v>
      </c>
      <c r="H15" s="18"/>
      <c r="I15" s="2">
        <v>0</v>
      </c>
      <c r="J15" s="2">
        <v>2000</v>
      </c>
      <c r="K15" s="2">
        <f>ROUND((I15-J15),5)</f>
        <v>-2000</v>
      </c>
      <c r="L15" s="10">
        <f>ROUND(IF(J15=0, IF(I15=0, 0, 1), I15/J15),5)</f>
        <v>0</v>
      </c>
      <c r="M15" s="18"/>
      <c r="N15" s="2"/>
    </row>
    <row r="16" spans="1:14" x14ac:dyDescent="0.25">
      <c r="A16" s="1"/>
      <c r="B16" s="1"/>
      <c r="C16" s="1"/>
      <c r="D16" s="1" t="s">
        <v>13</v>
      </c>
      <c r="E16" s="2">
        <v>345.39</v>
      </c>
      <c r="F16" s="2">
        <v>3239.36</v>
      </c>
      <c r="G16" s="2">
        <f>ROUND((E16-F16),5)</f>
        <v>-2893.97</v>
      </c>
      <c r="H16" s="18"/>
      <c r="I16" s="2">
        <v>345.39</v>
      </c>
      <c r="J16" s="2">
        <v>3533.85</v>
      </c>
      <c r="K16" s="2">
        <f>ROUND((I16-J16),5)</f>
        <v>-3188.46</v>
      </c>
      <c r="L16" s="10">
        <f>ROUND(IF(J16=0, IF(I16=0, 0, 1), I16/J16),5)</f>
        <v>9.7739999999999994E-2</v>
      </c>
      <c r="M16" s="18"/>
      <c r="N16" s="2"/>
    </row>
    <row r="17" spans="1:14" x14ac:dyDescent="0.25">
      <c r="A17" s="1"/>
      <c r="B17" s="1"/>
      <c r="C17" s="1"/>
      <c r="D17" s="1" t="s">
        <v>14</v>
      </c>
      <c r="E17" s="2">
        <v>35005</v>
      </c>
      <c r="F17" s="2">
        <v>8250</v>
      </c>
      <c r="G17" s="2">
        <f>ROUND((E17-F17),5)</f>
        <v>26755</v>
      </c>
      <c r="H17" s="18"/>
      <c r="I17" s="2">
        <v>35005</v>
      </c>
      <c r="J17" s="2">
        <v>9000</v>
      </c>
      <c r="K17" s="2">
        <f>ROUND((I17-J17),5)</f>
        <v>26005</v>
      </c>
      <c r="L17" s="10">
        <f>ROUND(IF(J17=0, IF(I17=0, 0, 1), I17/J17),5)</f>
        <v>3.88944</v>
      </c>
      <c r="M17" s="18"/>
      <c r="N17" s="2">
        <v>27285.25</v>
      </c>
    </row>
    <row r="18" spans="1:14" x14ac:dyDescent="0.25">
      <c r="A18" s="1"/>
      <c r="B18" s="1"/>
      <c r="C18" s="1"/>
      <c r="D18" s="1" t="s">
        <v>15</v>
      </c>
      <c r="E18" s="2">
        <v>40239.33</v>
      </c>
      <c r="F18" s="2">
        <v>25416.67</v>
      </c>
      <c r="G18" s="2">
        <f>ROUND((E18-F18),5)</f>
        <v>14822.66</v>
      </c>
      <c r="H18" s="18"/>
      <c r="I18" s="2">
        <v>40239.33</v>
      </c>
      <c r="J18" s="2">
        <v>27000</v>
      </c>
      <c r="K18" s="2">
        <f>ROUND((I18-J18),5)</f>
        <v>13239.33</v>
      </c>
      <c r="L18" s="10">
        <f>ROUND(IF(J18=0, IF(I18=0, 0, 1), I18/J18),5)</f>
        <v>1.4903500000000001</v>
      </c>
      <c r="M18" s="18"/>
      <c r="N18" s="2">
        <v>2250</v>
      </c>
    </row>
    <row r="19" spans="1:14" x14ac:dyDescent="0.25">
      <c r="A19" s="1"/>
      <c r="B19" s="1"/>
      <c r="C19" s="1"/>
      <c r="D19" s="1" t="s">
        <v>16</v>
      </c>
      <c r="E19" s="2">
        <v>201384.21</v>
      </c>
      <c r="F19" s="2">
        <v>190396.05</v>
      </c>
      <c r="G19" s="2">
        <f>ROUND((E19-F19),5)</f>
        <v>10988.16</v>
      </c>
      <c r="H19" s="18"/>
      <c r="I19" s="2">
        <v>201384.21</v>
      </c>
      <c r="J19" s="2">
        <v>204502.89</v>
      </c>
      <c r="K19" s="2">
        <f>ROUND((I19-J19),5)</f>
        <v>-3118.68</v>
      </c>
      <c r="L19" s="10">
        <f>ROUND(IF(J19=0, IF(I19=0, 0, 1), I19/J19),5)</f>
        <v>0.98475000000000001</v>
      </c>
      <c r="M19" s="18"/>
      <c r="N19" s="2">
        <v>55010.61</v>
      </c>
    </row>
    <row r="20" spans="1:14" ht="15.75" thickBot="1" x14ac:dyDescent="0.3">
      <c r="A20" s="1"/>
      <c r="B20" s="1"/>
      <c r="C20" s="1"/>
      <c r="D20" s="1" t="s">
        <v>17</v>
      </c>
      <c r="E20" s="3">
        <v>8235.9599999999991</v>
      </c>
      <c r="F20" s="3">
        <v>0</v>
      </c>
      <c r="G20" s="3">
        <f>ROUND((E20-F20),5)</f>
        <v>8235.9599999999991</v>
      </c>
      <c r="H20" s="18"/>
      <c r="I20" s="3">
        <v>8235.9599999999991</v>
      </c>
      <c r="J20" s="2">
        <v>0</v>
      </c>
      <c r="K20" s="2">
        <f>ROUND((I20-J20),5)</f>
        <v>8235.9599999999991</v>
      </c>
      <c r="L20" s="10">
        <f>ROUND(IF(J20=0, IF(I20=0, 0, 1), I20/J20),5)</f>
        <v>1</v>
      </c>
      <c r="M20" s="18"/>
      <c r="N20" s="2"/>
    </row>
    <row r="21" spans="1:14" x14ac:dyDescent="0.25">
      <c r="A21" s="1"/>
      <c r="B21" s="1"/>
      <c r="C21" s="1" t="s">
        <v>18</v>
      </c>
      <c r="D21" s="1"/>
      <c r="E21" s="5">
        <f>ROUND(SUM(E11:E20),5)</f>
        <v>885514.86</v>
      </c>
      <c r="F21" s="5">
        <f>ROUND(SUM(F11:F20),5)</f>
        <v>895247.16</v>
      </c>
      <c r="G21" s="5">
        <f>ROUND((E21-F21),5)</f>
        <v>-9732.2999999999993</v>
      </c>
      <c r="H21" s="18"/>
      <c r="I21" s="5">
        <f>ROUND(SUM(I11:I20),5)</f>
        <v>885514.86</v>
      </c>
      <c r="J21" s="5">
        <f>ROUND(SUM(J11:J20),5)</f>
        <v>970581</v>
      </c>
      <c r="K21" s="5">
        <f>ROUND((I21-J21),5)</f>
        <v>-85066.14</v>
      </c>
      <c r="L21" s="12">
        <f>ROUND(IF(J21=0, IF(I21=0, 0, 1), I21/J21),5)</f>
        <v>0.91235999999999995</v>
      </c>
      <c r="M21" s="18"/>
      <c r="N21" s="5">
        <f>SUM(N12:N20)</f>
        <v>89764.459999999992</v>
      </c>
    </row>
  </sheetData>
  <pageMargins left="0.7" right="0.7" top="0.75" bottom="0.75" header="0.1" footer="0.3"/>
  <pageSetup orientation="landscape" r:id="rId1"/>
  <headerFooter>
    <oddHeader>&amp;L&amp;"Arial,Bold"&amp;8 12:09 PM
&amp;"Arial,Bold"&amp;8 06/14/21
&amp;"Arial,Bold"&amp;8 Accrual Basis&amp;C&amp;"Arial,Bold"&amp;12 Red Rock Center for Independence
&amp;"Arial,Bold"&amp;14 Profit &amp;&amp; Loss Budget vs. Actual
&amp;"Arial,Bold"&amp;10 July 2020 through May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cp:lastPrinted>2021-06-14T18:18:58Z</cp:lastPrinted>
  <dcterms:created xsi:type="dcterms:W3CDTF">2021-06-14T18:09:52Z</dcterms:created>
  <dcterms:modified xsi:type="dcterms:W3CDTF">2021-06-14T18:26:30Z</dcterms:modified>
</cp:coreProperties>
</file>