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rockcenteri-my.sharepoint.com/personal/brenda_rrci_org/Documents/Desktop/Office Management/Board Meeting Minutes/"/>
    </mc:Choice>
  </mc:AlternateContent>
  <xr:revisionPtr revIDLastSave="0" documentId="8_{C9D2FE10-1C0D-49BD-BBCA-1162BA7F3373}" xr6:coauthVersionLast="45" xr6:coauthVersionMax="45" xr10:uidLastSave="{00000000-0000-0000-0000-000000000000}"/>
  <bookViews>
    <workbookView xWindow="1530" yWindow="1875" windowWidth="21600" windowHeight="11385" xr2:uid="{2FE5A363-85D3-4600-8C74-9B4A4E13A281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Sheet1!$4:$4,Sheet1!$5:$5,Sheet1!$6:$6,Sheet1!$10:$10,Sheet1!$11:$11,Sheet1!$12:$12,Sheet1!$13:$13,Sheet1!$14:$14,Sheet1!$15:$15,Sheet1!$16:$16,Sheet1!$17:$17,Sheet1!$18:$18</definedName>
    <definedName name="QB_FORMULA_0" localSheetId="0" hidden="1">Sheet1!$G$4,Sheet1!#REF!,Sheet1!$G$5,Sheet1!#REF!,Sheet1!$G$6,Sheet1!#REF!,Sheet1!$E$7,Sheet1!$F$7,Sheet1!$G$7,Sheet1!#REF!,Sheet1!$E$8,Sheet1!$F$8,Sheet1!$G$8,Sheet1!#REF!,Sheet1!$G$10,Sheet1!#REF!</definedName>
    <definedName name="QB_FORMULA_1" localSheetId="0" hidden="1">Sheet1!$G$11,Sheet1!#REF!,Sheet1!$G$12,Sheet1!#REF!,Sheet1!$G$13,Sheet1!#REF!,Sheet1!$G$14,Sheet1!#REF!,Sheet1!$G$15,Sheet1!#REF!,Sheet1!$G$16,Sheet1!#REF!,Sheet1!$G$17,Sheet1!#REF!,Sheet1!$G$18,Sheet1!#REF!</definedName>
    <definedName name="QB_FORMULA_2" localSheetId="0" hidden="1">Sheet1!$E$19,Sheet1!$F$19,Sheet1!$G$19,Sheet1!#REF!,Sheet1!#REF!,Sheet1!#REF!,Sheet1!#REF!,Sheet1!#REF!</definedName>
    <definedName name="QB_ROW_10330" localSheetId="0" hidden="1">Sheet1!$D$4</definedName>
    <definedName name="QB_ROW_103330" localSheetId="0" hidden="1">Sheet1!$D$18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Sheet1!$C$7</definedName>
    <definedName name="QB_ROW_20330" localSheetId="0" hidden="1">Sheet1!$D$6</definedName>
    <definedName name="QB_ROW_21022" localSheetId="0" hidden="1">Sheet1!$C$9</definedName>
    <definedName name="QB_ROW_21322" localSheetId="0" hidden="1">Sheet1!$C$19</definedName>
    <definedName name="QB_ROW_22330" localSheetId="0" hidden="1">Sheet1!$D$16</definedName>
    <definedName name="QB_ROW_23330" localSheetId="0" hidden="1">Sheet1!$D$17</definedName>
    <definedName name="QB_ROW_24230" localSheetId="0" hidden="1">Sheet1!$D$15</definedName>
    <definedName name="QB_ROW_25230" localSheetId="0" hidden="1">Sheet1!$D$13</definedName>
    <definedName name="QB_ROW_26330" localSheetId="0" hidden="1">Sheet1!$D$14</definedName>
    <definedName name="QB_ROW_47330" localSheetId="0" hidden="1">Sheet1!$D$11</definedName>
    <definedName name="QB_ROW_59330" localSheetId="0" hidden="1">Sheet1!$D$10</definedName>
    <definedName name="QB_ROW_7330" localSheetId="0" hidden="1">Sheet1!$D$12</definedName>
    <definedName name="QB_ROW_86311" localSheetId="0" hidden="1">Sheet1!$B$8</definedName>
    <definedName name="QBCANSUPPORTUPDATE" localSheetId="0">TRUE</definedName>
    <definedName name="QBCOMPANYFILENAME" localSheetId="0">"C:\Users\Public\Documents\Intuit\QuickBooks\Company Files\red rock center for independence 9-11-20.qbw"</definedName>
    <definedName name="QBENDDATE" localSheetId="0">20200831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8" i="1"/>
  <c r="I7" i="1"/>
  <c r="F6" i="1"/>
  <c r="J19" i="1" l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J7" i="1"/>
  <c r="J8" i="1" s="1"/>
  <c r="L6" i="1"/>
  <c r="K6" i="1"/>
  <c r="L5" i="1"/>
  <c r="K5" i="1"/>
  <c r="L4" i="1"/>
  <c r="K4" i="1"/>
  <c r="F19" i="1"/>
  <c r="E19" i="1"/>
  <c r="G18" i="1"/>
  <c r="G17" i="1"/>
  <c r="G16" i="1"/>
  <c r="G15" i="1"/>
  <c r="G14" i="1"/>
  <c r="G13" i="1"/>
  <c r="G12" i="1"/>
  <c r="G11" i="1"/>
  <c r="G10" i="1"/>
  <c r="F7" i="1"/>
  <c r="E7" i="1"/>
  <c r="E8" i="1" s="1"/>
  <c r="G6" i="1"/>
  <c r="G5" i="1"/>
  <c r="G4" i="1"/>
  <c r="G19" i="1" l="1"/>
  <c r="K19" i="1"/>
  <c r="G7" i="1"/>
  <c r="L19" i="1"/>
  <c r="F8" i="1"/>
  <c r="K7" i="1"/>
  <c r="K8" i="1"/>
  <c r="L8" i="1"/>
  <c r="L7" i="1"/>
  <c r="G8" i="1" l="1"/>
</calcChain>
</file>

<file path=xl/sharedStrings.xml><?xml version="1.0" encoding="utf-8"?>
<sst xmlns="http://schemas.openxmlformats.org/spreadsheetml/2006/main" count="25" uniqueCount="23">
  <si>
    <t>Income</t>
  </si>
  <si>
    <t>4100 · Grants</t>
  </si>
  <si>
    <t>4200 · Program Income</t>
  </si>
  <si>
    <t>4300 · Unrestricted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</si>
  <si>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</si>
  <si>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</si>
  <si>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</si>
  <si>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</si>
  <si>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</si>
  <si>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</si>
  <si>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</si>
  <si>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</si>
  <si>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</si>
  <si>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</si>
  <si>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</si>
  <si>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7100 · Unrestricted expense</t>
  </si>
  <si>
    <t>Total Expense</t>
  </si>
  <si>
    <t>16.67%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</si>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</sst>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2D0B-90D7-4767-8CDB-9B2F315C95FC}">
  <sheetPr codeName="Sheet1"/>
  <dimension ref="A1:L19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O12" sqref="O12"/>
    </sheetView>
  </sheetViews>
  <sheetFormatPr defaultRowHeight="15" x14ac:dyDescent="0.25"/>
  <cols>
    <col min="1" max="3" width="3" style="11" customWidth="1"/>
    <col min="4" max="4" width="23.42578125" style="11" customWidth="1"/>
    <col min="5" max="5" width="10" style="12" bestFit="1" customWidth="1"/>
    <col min="6" max="6" width="9.28515625" style="12" bestFit="1" customWidth="1"/>
    <col min="7" max="7" width="12" style="12" bestFit="1" customWidth="1"/>
    <col min="8" max="8" width="2.28515625" style="12" customWidth="1"/>
    <col min="9" max="9" width="10" style="12" bestFit="1" customWidth="1"/>
    <col min="10" max="10" width="9.28515625" bestFit="1" customWidth="1"/>
    <col min="11" max="11" width="12" bestFit="1" customWidth="1"/>
    <col min="12" max="12" width="10.28515625" bestFit="1" customWidth="1"/>
  </cols>
  <sheetData>
    <row r="1" spans="1:12" ht="24.75" thickTop="1" thickBot="1" x14ac:dyDescent="0.3">
      <c r="A1" s="1"/>
      <c r="B1" s="1"/>
      <c r="C1" s="1"/>
      <c r="D1" s="1"/>
      <c r="E1" s="13"/>
      <c r="F1" s="13"/>
      <c r="G1" s="13"/>
      <c r="H1" s="13"/>
      <c r="I1" s="13"/>
      <c r="J1" s="13"/>
      <c r="K1" s="13"/>
      <c r="L1" s="14" t="s">
        <v>17</v>
      </c>
    </row>
    <row r="2" spans="1:12" s="10" customFormat="1" ht="24.75" thickTop="1" thickBot="1" x14ac:dyDescent="0.3">
      <c r="A2" s="9"/>
      <c r="B2" s="9"/>
      <c r="C2" s="9"/>
      <c r="D2" s="9"/>
      <c r="E2" s="15" t="s">
        <v>18</v>
      </c>
      <c r="F2" s="16" t="s">
        <v>19</v>
      </c>
      <c r="G2" s="15" t="s">
        <v>20</v>
      </c>
      <c r="H2" s="17"/>
      <c r="I2" s="15" t="s">
        <v>18</v>
      </c>
      <c r="J2" s="16" t="s">
        <v>21</v>
      </c>
      <c r="K2" s="15" t="s">
        <v>20</v>
      </c>
      <c r="L2" s="14" t="s">
        <v>22</v>
      </c>
    </row>
    <row r="3" spans="1:12" ht="15.75" thickTop="1" x14ac:dyDescent="0.25">
      <c r="A3" s="1"/>
      <c r="B3" s="1"/>
      <c r="C3" s="1" t="s">
        <v>0</v>
      </c>
      <c r="D3" s="1"/>
      <c r="E3" s="2"/>
      <c r="F3" s="2"/>
      <c r="G3" s="2"/>
      <c r="H3" s="17"/>
      <c r="I3" s="2"/>
      <c r="J3" s="2"/>
      <c r="K3" s="2"/>
      <c r="L3" s="3"/>
    </row>
    <row r="4" spans="1:12" x14ac:dyDescent="0.25">
      <c r="A4" s="1"/>
      <c r="B4" s="1"/>
      <c r="C4" s="1"/>
      <c r="D4" s="1" t="s">
        <v>1</v>
      </c>
      <c r="E4" s="2">
        <v>110284.35</v>
      </c>
      <c r="F4" s="2">
        <v>154807.19</v>
      </c>
      <c r="G4" s="2">
        <f>ROUND((E4-F4),5)</f>
        <v>-44522.84</v>
      </c>
      <c r="H4" s="17"/>
      <c r="I4" s="2">
        <v>110284.35</v>
      </c>
      <c r="J4" s="2">
        <v>978843.39</v>
      </c>
      <c r="K4" s="2">
        <f>ROUND((I4-J4),5)</f>
        <v>-868559.04</v>
      </c>
      <c r="L4" s="3">
        <f>ROUND(IF(J4=0, IF(I4=0, 0, 1), I4/J4),5)</f>
        <v>0.11267000000000001</v>
      </c>
    </row>
    <row r="5" spans="1:12" x14ac:dyDescent="0.25">
      <c r="A5" s="1"/>
      <c r="B5" s="1"/>
      <c r="C5" s="1"/>
      <c r="D5" s="1" t="s">
        <v>2</v>
      </c>
      <c r="E5" s="2">
        <v>1000</v>
      </c>
      <c r="F5" s="2">
        <v>0</v>
      </c>
      <c r="G5" s="2">
        <f>ROUND((E5-F5),5)</f>
        <v>1000</v>
      </c>
      <c r="H5" s="17"/>
      <c r="I5" s="2">
        <v>1000</v>
      </c>
      <c r="J5" s="2">
        <v>0</v>
      </c>
      <c r="K5" s="2">
        <f>ROUND((I5-J5),5)</f>
        <v>1000</v>
      </c>
      <c r="L5" s="3">
        <f>ROUND(IF(J5=0, IF(I5=0, 0, 1), I5/J5),5)</f>
        <v>1</v>
      </c>
    </row>
    <row r="6" spans="1:12" ht="15.75" thickBot="1" x14ac:dyDescent="0.3">
      <c r="A6" s="1"/>
      <c r="B6" s="1"/>
      <c r="C6" s="1"/>
      <c r="D6" s="1" t="s">
        <v>3</v>
      </c>
      <c r="E6" s="4">
        <v>774.82</v>
      </c>
      <c r="F6" s="4">
        <f>1666.7+83.3</f>
        <v>1750</v>
      </c>
      <c r="G6" s="4">
        <f>ROUND((E6-F6),5)</f>
        <v>-975.18</v>
      </c>
      <c r="H6" s="17"/>
      <c r="I6" s="4">
        <v>774.82</v>
      </c>
      <c r="J6" s="2">
        <v>15500</v>
      </c>
      <c r="K6" s="2">
        <f>ROUND((I6-J6),5)</f>
        <v>-14725.18</v>
      </c>
      <c r="L6" s="3">
        <f>ROUND(IF(J6=0, IF(I6=0, 0, 1), I6/J6),5)</f>
        <v>4.999E-2</v>
      </c>
    </row>
    <row r="7" spans="1:12" ht="15.75" thickBot="1" x14ac:dyDescent="0.3">
      <c r="A7" s="1"/>
      <c r="B7" s="1"/>
      <c r="C7" s="1" t="s">
        <v>4</v>
      </c>
      <c r="D7" s="1"/>
      <c r="E7" s="5">
        <f>ROUND(SUM(E3:E6),5)</f>
        <v>112059.17</v>
      </c>
      <c r="F7" s="5">
        <f>ROUND(SUM(F3:F6),5)</f>
        <v>156557.19</v>
      </c>
      <c r="G7" s="5">
        <f>ROUND((E7-F7),5)</f>
        <v>-44498.02</v>
      </c>
      <c r="H7" s="17"/>
      <c r="I7" s="5">
        <f>ROUND(SUM(I3:I6),5)</f>
        <v>112059.17</v>
      </c>
      <c r="J7" s="5">
        <f>ROUND(SUM(J3:J6),5)</f>
        <v>994343.39</v>
      </c>
      <c r="K7" s="5">
        <f>ROUND((I7-J7),5)</f>
        <v>-882284.22</v>
      </c>
      <c r="L7" s="6">
        <f>ROUND(IF(J7=0, IF(I7=0, 0, 1), I7/J7),5)</f>
        <v>0.11269999999999999</v>
      </c>
    </row>
    <row r="8" spans="1:12" x14ac:dyDescent="0.25">
      <c r="A8" s="1"/>
      <c r="B8" s="1" t="s">
        <v>5</v>
      </c>
      <c r="C8" s="1"/>
      <c r="D8" s="1"/>
      <c r="E8" s="2">
        <f>E7</f>
        <v>112059.17</v>
      </c>
      <c r="F8" s="2">
        <f>F7</f>
        <v>156557.19</v>
      </c>
      <c r="G8" s="2">
        <f>ROUND((E8-F8),5)</f>
        <v>-44498.02</v>
      </c>
      <c r="H8" s="17"/>
      <c r="I8" s="2">
        <f>I7</f>
        <v>112059.17</v>
      </c>
      <c r="J8" s="2">
        <f>J7</f>
        <v>994343.39</v>
      </c>
      <c r="K8" s="2">
        <f>ROUND((I8-J8),5)</f>
        <v>-882284.22</v>
      </c>
      <c r="L8" s="3">
        <f>ROUND(IF(J8=0, IF(I8=0, 0, 1), I8/J8),5)</f>
        <v>0.11269999999999999</v>
      </c>
    </row>
    <row r="9" spans="1:12" x14ac:dyDescent="0.25">
      <c r="A9" s="1"/>
      <c r="B9" s="1"/>
      <c r="C9" s="1" t="s">
        <v>6</v>
      </c>
      <c r="D9" s="1"/>
      <c r="E9" s="2"/>
      <c r="F9" s="2"/>
      <c r="G9" s="2"/>
      <c r="H9" s="17"/>
      <c r="I9" s="2"/>
      <c r="J9" s="2"/>
      <c r="K9" s="2"/>
      <c r="L9" s="3"/>
    </row>
    <row r="10" spans="1:12" x14ac:dyDescent="0.25">
      <c r="A10" s="1"/>
      <c r="B10" s="1"/>
      <c r="C10" s="1"/>
      <c r="D10" s="1" t="s">
        <v>7</v>
      </c>
      <c r="E10" s="2">
        <v>84296.59</v>
      </c>
      <c r="F10" s="2">
        <v>89277.49</v>
      </c>
      <c r="G10" s="2">
        <f t="shared" ref="G10:G19" si="0">ROUND((E10-F10),5)</f>
        <v>-4980.8999999999996</v>
      </c>
      <c r="H10" s="17"/>
      <c r="I10" s="2">
        <v>84296.59</v>
      </c>
      <c r="J10" s="2">
        <v>555164.79</v>
      </c>
      <c r="K10" s="2">
        <f t="shared" ref="K10:K19" si="1">ROUND((I10-J10),5)</f>
        <v>-470868.2</v>
      </c>
      <c r="L10" s="3">
        <f t="shared" ref="L10:L19" si="2">ROUND(IF(J10=0, IF(I10=0, 0, 1), I10/J10),5)</f>
        <v>0.15184</v>
      </c>
    </row>
    <row r="11" spans="1:12" x14ac:dyDescent="0.25">
      <c r="A11" s="1"/>
      <c r="B11" s="1"/>
      <c r="C11" s="1"/>
      <c r="D11" s="1" t="s">
        <v>8</v>
      </c>
      <c r="E11" s="2">
        <v>16824.09</v>
      </c>
      <c r="F11" s="2">
        <v>20127.439999999999</v>
      </c>
      <c r="G11" s="2">
        <f t="shared" si="0"/>
        <v>-3303.35</v>
      </c>
      <c r="H11" s="17"/>
      <c r="I11" s="2">
        <v>16824.09</v>
      </c>
      <c r="J11" s="2">
        <v>122399.38</v>
      </c>
      <c r="K11" s="2">
        <f t="shared" si="1"/>
        <v>-105575.29</v>
      </c>
      <c r="L11" s="3">
        <f t="shared" si="2"/>
        <v>0.13744999999999999</v>
      </c>
    </row>
    <row r="12" spans="1:12" x14ac:dyDescent="0.25">
      <c r="A12" s="1"/>
      <c r="B12" s="1"/>
      <c r="C12" s="1"/>
      <c r="D12" s="1" t="s">
        <v>9</v>
      </c>
      <c r="E12" s="2">
        <v>5736.05</v>
      </c>
      <c r="F12" s="2">
        <v>6891.6</v>
      </c>
      <c r="G12" s="2">
        <f t="shared" si="0"/>
        <v>-1155.55</v>
      </c>
      <c r="H12" s="17"/>
      <c r="I12" s="2">
        <v>5736.05</v>
      </c>
      <c r="J12" s="2">
        <v>42898.63</v>
      </c>
      <c r="K12" s="2">
        <f t="shared" si="1"/>
        <v>-37162.58</v>
      </c>
      <c r="L12" s="3">
        <f t="shared" si="2"/>
        <v>0.13371</v>
      </c>
    </row>
    <row r="13" spans="1:12" x14ac:dyDescent="0.25">
      <c r="A13" s="1"/>
      <c r="B13" s="1"/>
      <c r="C13" s="1"/>
      <c r="D13" s="1" t="s">
        <v>10</v>
      </c>
      <c r="E13" s="2">
        <v>0</v>
      </c>
      <c r="F13" s="2">
        <v>333.3</v>
      </c>
      <c r="G13" s="2">
        <f t="shared" si="0"/>
        <v>-333.3</v>
      </c>
      <c r="H13" s="17"/>
      <c r="I13" s="2">
        <v>0</v>
      </c>
      <c r="J13" s="2">
        <v>2000</v>
      </c>
      <c r="K13" s="2">
        <f t="shared" si="1"/>
        <v>-2000</v>
      </c>
      <c r="L13" s="3">
        <f t="shared" si="2"/>
        <v>0</v>
      </c>
    </row>
    <row r="14" spans="1:12" x14ac:dyDescent="0.25">
      <c r="A14" s="1"/>
      <c r="B14" s="1"/>
      <c r="C14" s="1"/>
      <c r="D14" s="1" t="s">
        <v>11</v>
      </c>
      <c r="E14" s="2">
        <v>-61</v>
      </c>
      <c r="F14" s="2">
        <v>588.95000000000005</v>
      </c>
      <c r="G14" s="2">
        <f t="shared" si="0"/>
        <v>-649.95000000000005</v>
      </c>
      <c r="H14" s="17"/>
      <c r="I14" s="2">
        <v>-61</v>
      </c>
      <c r="J14" s="2">
        <v>3533.85</v>
      </c>
      <c r="K14" s="2">
        <f t="shared" si="1"/>
        <v>-3594.85</v>
      </c>
      <c r="L14" s="3">
        <f t="shared" si="2"/>
        <v>-1.7260000000000001E-2</v>
      </c>
    </row>
    <row r="15" spans="1:12" x14ac:dyDescent="0.25">
      <c r="A15" s="1"/>
      <c r="B15" s="1"/>
      <c r="C15" s="1"/>
      <c r="D15" s="1" t="s">
        <v>12</v>
      </c>
      <c r="E15" s="2">
        <v>797.37</v>
      </c>
      <c r="F15" s="2">
        <v>1500</v>
      </c>
      <c r="G15" s="2">
        <f t="shared" si="0"/>
        <v>-702.63</v>
      </c>
      <c r="H15" s="17"/>
      <c r="I15" s="2">
        <v>797.37</v>
      </c>
      <c r="J15" s="2">
        <v>9000</v>
      </c>
      <c r="K15" s="2">
        <f t="shared" si="1"/>
        <v>-8202.6299999999992</v>
      </c>
      <c r="L15" s="3">
        <f t="shared" si="2"/>
        <v>8.8599999999999998E-2</v>
      </c>
    </row>
    <row r="16" spans="1:12" x14ac:dyDescent="0.25">
      <c r="A16" s="1"/>
      <c r="B16" s="1"/>
      <c r="C16" s="1"/>
      <c r="D16" s="1" t="s">
        <v>13</v>
      </c>
      <c r="E16" s="2">
        <v>3335</v>
      </c>
      <c r="F16" s="2">
        <v>3166.7</v>
      </c>
      <c r="G16" s="2">
        <f t="shared" si="0"/>
        <v>168.3</v>
      </c>
      <c r="H16" s="17"/>
      <c r="I16" s="2">
        <v>3335</v>
      </c>
      <c r="J16" s="2">
        <v>27000</v>
      </c>
      <c r="K16" s="2">
        <f t="shared" si="1"/>
        <v>-23665</v>
      </c>
      <c r="L16" s="3">
        <f t="shared" si="2"/>
        <v>0.12352</v>
      </c>
    </row>
    <row r="17" spans="1:12" x14ac:dyDescent="0.25">
      <c r="A17" s="1"/>
      <c r="B17" s="1"/>
      <c r="C17" s="1"/>
      <c r="D17" s="1" t="s">
        <v>14</v>
      </c>
      <c r="E17" s="2">
        <v>18289.240000000002</v>
      </c>
      <c r="F17" s="2">
        <v>26347.34</v>
      </c>
      <c r="G17" s="2">
        <f t="shared" si="0"/>
        <v>-8058.1</v>
      </c>
      <c r="H17" s="17"/>
      <c r="I17" s="2">
        <v>18289.240000000002</v>
      </c>
      <c r="J17" s="2">
        <v>213846.78</v>
      </c>
      <c r="K17" s="2">
        <f t="shared" si="1"/>
        <v>-195557.54</v>
      </c>
      <c r="L17" s="3">
        <f t="shared" si="2"/>
        <v>8.5519999999999999E-2</v>
      </c>
    </row>
    <row r="18" spans="1:12" ht="15.75" thickBot="1" x14ac:dyDescent="0.3">
      <c r="A18" s="1"/>
      <c r="B18" s="1"/>
      <c r="C18" s="1"/>
      <c r="D18" s="1" t="s">
        <v>15</v>
      </c>
      <c r="E18" s="4">
        <v>6000</v>
      </c>
      <c r="F18" s="4">
        <v>6000</v>
      </c>
      <c r="G18" s="4">
        <f t="shared" si="0"/>
        <v>0</v>
      </c>
      <c r="H18" s="17"/>
      <c r="I18" s="4">
        <v>6000</v>
      </c>
      <c r="J18" s="2">
        <v>8000</v>
      </c>
      <c r="K18" s="2">
        <f t="shared" si="1"/>
        <v>-2000</v>
      </c>
      <c r="L18" s="3">
        <f t="shared" si="2"/>
        <v>0.75</v>
      </c>
    </row>
    <row r="19" spans="1:12" x14ac:dyDescent="0.25">
      <c r="A19" s="1"/>
      <c r="B19" s="1"/>
      <c r="C19" s="1" t="s">
        <v>16</v>
      </c>
      <c r="D19" s="1"/>
      <c r="E19" s="7">
        <f>ROUND(SUM(E9:E18),5)</f>
        <v>135217.34</v>
      </c>
      <c r="F19" s="7">
        <f>ROUND(SUM(F9:F18),5)</f>
        <v>154232.82</v>
      </c>
      <c r="G19" s="7">
        <f t="shared" si="0"/>
        <v>-19015.48</v>
      </c>
      <c r="H19" s="17"/>
      <c r="I19" s="7">
        <f>ROUND(SUM(I9:I18),5)</f>
        <v>135217.34</v>
      </c>
      <c r="J19" s="7">
        <f>ROUND(SUM(J9:J18),5)</f>
        <v>983843.43</v>
      </c>
      <c r="K19" s="7">
        <f t="shared" si="1"/>
        <v>-848626.09</v>
      </c>
      <c r="L19" s="8">
        <f t="shared" si="2"/>
        <v>0.13744000000000001</v>
      </c>
    </row>
  </sheetData>
  <pageMargins left="0.7" right="0.7" top="0.75" bottom="0.75" header="0.1" footer="0.3"/>
  <pageSetup orientation="portrait" r:id="rId1"/>
  <headerFooter>
    <oddHeader>&amp;L&amp;"Arial,Bold"&amp;8 8:38 AM
&amp;"Arial,Bold"&amp;8 09/15/20
&amp;"Arial,Bold"&amp;8 Accrual Basis&amp;C&amp;"Arial,Bold"&amp;12 Red Rock Center for Independence
&amp;"Arial,Bold"&amp;14 Profit &amp;&amp; Loss Budget vs. Actual
&amp;"Arial,Bold"&amp;10 July through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Brenda Marshall</cp:lastModifiedBy>
  <dcterms:created xsi:type="dcterms:W3CDTF">2020-09-15T14:38:44Z</dcterms:created>
  <dcterms:modified xsi:type="dcterms:W3CDTF">2020-09-15T18:30:29Z</dcterms:modified>
</cp:coreProperties>
</file>