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8-2020\"/>
    </mc:Choice>
  </mc:AlternateContent>
  <xr:revisionPtr revIDLastSave="0" documentId="13_ncr:1_{3F48B295-DDB9-4E18-BBDB-DCD2BBD59580}" xr6:coauthVersionLast="45" xr6:coauthVersionMax="45" xr10:uidLastSave="{00000000-0000-0000-0000-000000000000}"/>
  <bookViews>
    <workbookView xWindow="-120" yWindow="-120" windowWidth="29040" windowHeight="15840" xr2:uid="{99F4C6AB-54AA-4BE3-8807-B1176731406F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Sheet1!$4:$4,Sheet1!$5:$5,Sheet1!$6:$6,Sheet1!$10:$10,Sheet1!$11:$11,Sheet1!$12:$12,Sheet1!$13:$13,Sheet1!$14:$14,Sheet1!$15:$15,Sheet1!$16:$16,Sheet1!$18:$18,Sheet1!$19:$19,Sheet1!$20:$20,Sheet1!$21:$21,Sheet1!$22:$22,Sheet1!$23:$23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Sheet1!$24:$24,Sheet1!$25:$25,Sheet1!$26:$26,Sheet1!$27:$27,Sheet1!$28:$28,Sheet1!$29:$29,Sheet1!$30:$30,Sheet1!$31:$31,Sheet1!$32:$32,Sheet1!$34:$34</definedName>
    <definedName name="QB_FORMULA_0" localSheetId="0" hidden="1">Sheet1!$G$4,Sheet1!#REF!,Sheet1!$G$5,Sheet1!#REF!,Sheet1!$G$6,Sheet1!#REF!,Sheet1!$E$7,Sheet1!$F$7,Sheet1!$G$7,Sheet1!#REF!,Sheet1!$E$8,Sheet1!$F$8,Sheet1!$G$8,Sheet1!#REF!,Sheet1!$G$10,Sheet1!#REF!</definedName>
    <definedName name="QB_FORMULA_1" localSheetId="0" hidden="1">Sheet1!$G$11,Sheet1!#REF!,Sheet1!$G$12,Sheet1!#REF!,Sheet1!$G$13,Sheet1!#REF!,Sheet1!$G$14,Sheet1!#REF!,Sheet1!$G$15,Sheet1!#REF!,Sheet1!$G$16,Sheet1!#REF!,Sheet1!$G$18,Sheet1!#REF!,Sheet1!$G$19,Sheet1!#REF!</definedName>
    <definedName name="QB_FORMULA_2" localSheetId="0" hidden="1">Sheet1!$G$20,Sheet1!#REF!,Sheet1!$G$21,Sheet1!#REF!,Sheet1!$G$22,Sheet1!#REF!,Sheet1!$G$23,Sheet1!#REF!,Sheet1!$G$24,Sheet1!#REF!,Sheet1!$G$25,Sheet1!#REF!,Sheet1!$G$26,Sheet1!#REF!,Sheet1!$G$27,Sheet1!#REF!</definedName>
    <definedName name="QB_FORMULA_3" localSheetId="0" hidden="1">Sheet1!$G$28,Sheet1!#REF!,Sheet1!$G$29,Sheet1!#REF!,Sheet1!$G$30,Sheet1!#REF!,Sheet1!$G$31,Sheet1!#REF!,Sheet1!$G$32,Sheet1!#REF!,Sheet1!$E$33,Sheet1!$F$33,Sheet1!$G$33,Sheet1!#REF!,Sheet1!$G$34,Sheet1!#REF!</definedName>
    <definedName name="QB_FORMULA_4" localSheetId="0" hidden="1">Sheet1!$E$35,Sheet1!$F$35,Sheet1!$G$35,Sheet1!#REF!,Sheet1!#REF!,Sheet1!#REF!,Sheet1!#REF!,Sheet1!#REF!</definedName>
    <definedName name="QB_ROW_10330" localSheetId="0" hidden="1">Sheet1!$C$4</definedName>
    <definedName name="QB_ROW_103330" localSheetId="0" hidden="1">Sheet1!$C$34</definedName>
    <definedName name="QB_ROW_109330" localSheetId="0" hidden="1">Sheet1!$C$5</definedName>
    <definedName name="QB_ROW_18301" localSheetId="0" hidden="1">Sheet1!#REF!</definedName>
    <definedName name="QB_ROW_20022" localSheetId="0" hidden="1">Sheet1!$B$3</definedName>
    <definedName name="QB_ROW_20322" localSheetId="0" hidden="1">Sheet1!$B$7</definedName>
    <definedName name="QB_ROW_20330" localSheetId="0" hidden="1">Sheet1!$C$6</definedName>
    <definedName name="QB_ROW_21022" localSheetId="0" hidden="1">Sheet1!$B$9</definedName>
    <definedName name="QB_ROW_21322" localSheetId="0" hidden="1">Sheet1!$B$35</definedName>
    <definedName name="QB_ROW_22330" localSheetId="0" hidden="1">Sheet1!$C$16</definedName>
    <definedName name="QB_ROW_224240" localSheetId="0" hidden="1">Sheet1!$D$20</definedName>
    <definedName name="QB_ROW_225240" localSheetId="0" hidden="1">Sheet1!$D$28</definedName>
    <definedName name="QB_ROW_23030" localSheetId="0" hidden="1">Sheet1!$C$17</definedName>
    <definedName name="QB_ROW_23330" localSheetId="0" hidden="1">Sheet1!$C$33</definedName>
    <definedName name="QB_ROW_24230" localSheetId="0" hidden="1">Sheet1!$C$15</definedName>
    <definedName name="QB_ROW_25230" localSheetId="0" hidden="1">Sheet1!$C$13</definedName>
    <definedName name="QB_ROW_262240" localSheetId="0" hidden="1">Sheet1!$D$29</definedName>
    <definedName name="QB_ROW_26330" localSheetId="0" hidden="1">Sheet1!$C$14</definedName>
    <definedName name="QB_ROW_268240" localSheetId="0" hidden="1">Sheet1!$D$32</definedName>
    <definedName name="QB_ROW_31240" localSheetId="0" hidden="1">Sheet1!$D$18</definedName>
    <definedName name="QB_ROW_34240" localSheetId="0" hidden="1">Sheet1!$D$21</definedName>
    <definedName name="QB_ROW_36340" localSheetId="0" hidden="1">Sheet1!$D$22</definedName>
    <definedName name="QB_ROW_38240" localSheetId="0" hidden="1">Sheet1!$D$23</definedName>
    <definedName name="QB_ROW_39240" localSheetId="0" hidden="1">Sheet1!$D$25</definedName>
    <definedName name="QB_ROW_40240" localSheetId="0" hidden="1">Sheet1!$D$24</definedName>
    <definedName name="QB_ROW_41240" localSheetId="0" hidden="1">Sheet1!$D$26</definedName>
    <definedName name="QB_ROW_42240" localSheetId="0" hidden="1">Sheet1!$D$27</definedName>
    <definedName name="QB_ROW_43340" localSheetId="0" hidden="1">Sheet1!$D$30</definedName>
    <definedName name="QB_ROW_44240" localSheetId="0" hidden="1">Sheet1!$D$31</definedName>
    <definedName name="QB_ROW_47330" localSheetId="0" hidden="1">Sheet1!$C$11</definedName>
    <definedName name="QB_ROW_59330" localSheetId="0" hidden="1">Sheet1!$C$10</definedName>
    <definedName name="QB_ROW_7330" localSheetId="0" hidden="1">Sheet1!$C$12</definedName>
    <definedName name="QB_ROW_86311" localSheetId="0" hidden="1">Sheet1!$A$8</definedName>
    <definedName name="QB_ROW_99240" localSheetId="0" hidden="1">Sheet1!$D$19</definedName>
    <definedName name="QBCANSUPPORTUPDATE" localSheetId="0">TRUE</definedName>
    <definedName name="QBCOMPANYFILENAME" localSheetId="0">"C:\Users\Public\Documents\Intuit\QuickBooks\Company Files\red rock center for independence 8-12-20.qbw"</definedName>
    <definedName name="QBENDDATE" localSheetId="0">20200731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I33" i="1"/>
  <c r="I8" i="1"/>
  <c r="I7" i="1"/>
  <c r="L34" i="1"/>
  <c r="K34" i="1"/>
  <c r="J33" i="1"/>
  <c r="J35" i="1" s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J7" i="1"/>
  <c r="J8" i="1" s="1"/>
  <c r="L6" i="1"/>
  <c r="K6" i="1"/>
  <c r="L5" i="1"/>
  <c r="K5" i="1"/>
  <c r="L4" i="1"/>
  <c r="K4" i="1"/>
  <c r="G34" i="1"/>
  <c r="F33" i="1"/>
  <c r="F35" i="1" s="1"/>
  <c r="E33" i="1"/>
  <c r="E35" i="1" s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F7" i="1"/>
  <c r="F8" i="1" s="1"/>
  <c r="E7" i="1"/>
  <c r="G6" i="1"/>
  <c r="G5" i="1"/>
  <c r="G4" i="1"/>
  <c r="G7" i="1" l="1"/>
  <c r="K33" i="1"/>
  <c r="L35" i="1"/>
  <c r="G35" i="1"/>
  <c r="E8" i="1"/>
  <c r="G8" i="1" s="1"/>
  <c r="L33" i="1"/>
  <c r="G33" i="1"/>
  <c r="K8" i="1"/>
  <c r="L8" i="1"/>
  <c r="K7" i="1"/>
  <c r="L7" i="1"/>
  <c r="K35" i="1" l="1"/>
</calcChain>
</file>

<file path=xl/sharedStrings.xml><?xml version="1.0" encoding="utf-8"?>
<sst xmlns="http://schemas.openxmlformats.org/spreadsheetml/2006/main" count="41" uniqueCount="39">
  <si>
    <t>Income</t>
  </si>
  <si>
    <t>4100 · Grants</t>
  </si>
  <si>
    <t>4200 · Program Income</t>
  </si>
  <si>
    <t>4300 · Unrestricted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</si>
  <si>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</si>
  <si>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</si>
  <si>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</si>
  <si>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</si>
  <si>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</si>
  <si>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</si>
  <si>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</si>
  <si>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</si>
  <si>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</si>
  <si>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</si>
  <si>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</si>
  <si>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</si>
  <si>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</si>
  <si>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</si>
  <si>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</si>
  <si>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</si>
  <si>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</si>
  <si>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</si>
  <si>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</si>
  <si>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</si>
  <si>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</si>
  <si>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</si>
  <si>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</si>
  <si>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</si>
  <si>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</si>
  <si>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</si>
  <si>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Total 6800 · Other</t>
  </si>
  <si>
    <t>7100 · Unrestricted expense</t>
  </si>
  <si>
    <t>Total Expense</t>
  </si>
  <si>
    <t>8.33%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</si>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</sst>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3" borderId="0" xfId="0" applyNumberFormat="1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FC39941-F22B-4A03-9FDE-A5BFB27AE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8D60363-50AD-4340-8318-50D9C8774B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86C9-B305-4A92-B041-D8F9504E8FBF}">
  <sheetPr codeName="Sheet1"/>
  <dimension ref="A1:L35"/>
  <sheetViews>
    <sheetView tabSelected="1" workbookViewId="0">
      <pane xSplit="4" ySplit="2" topLeftCell="E6" activePane="bottomRight" state="frozenSplit"/>
      <selection pane="topRight" activeCell="F1" sqref="F1"/>
      <selection pane="bottomLeft" activeCell="A3" sqref="A3"/>
      <selection pane="bottomRight" activeCell="P9" sqref="P9"/>
    </sheetView>
  </sheetViews>
  <sheetFormatPr defaultRowHeight="15" x14ac:dyDescent="0.25"/>
  <cols>
    <col min="1" max="3" width="3" style="13" customWidth="1"/>
    <col min="4" max="4" width="27" style="13" customWidth="1"/>
    <col min="5" max="6" width="8.42578125" style="14" bestFit="1" customWidth="1"/>
    <col min="7" max="7" width="9.140625" style="14" bestFit="1" customWidth="1"/>
    <col min="9" max="9" width="8.42578125" style="14" bestFit="1" customWidth="1"/>
    <col min="10" max="10" width="9.28515625" bestFit="1" customWidth="1"/>
    <col min="11" max="11" width="9.85546875" bestFit="1" customWidth="1"/>
    <col min="12" max="12" width="10.140625" bestFit="1" customWidth="1"/>
  </cols>
  <sheetData>
    <row r="1" spans="1:12" ht="24.75" thickTop="1" thickBot="1" x14ac:dyDescent="0.3">
      <c r="A1" s="1"/>
      <c r="B1" s="1"/>
      <c r="C1" s="1"/>
      <c r="D1" s="1"/>
      <c r="E1" s="15"/>
      <c r="F1" s="15"/>
      <c r="G1" s="15"/>
      <c r="H1" s="15"/>
      <c r="I1" s="15"/>
      <c r="J1" s="15"/>
      <c r="K1" s="15"/>
      <c r="L1" s="16" t="s">
        <v>33</v>
      </c>
    </row>
    <row r="2" spans="1:12" s="12" customFormat="1" ht="24.75" thickTop="1" thickBot="1" x14ac:dyDescent="0.3">
      <c r="A2" s="11"/>
      <c r="B2" s="11"/>
      <c r="C2" s="11"/>
      <c r="D2" s="11"/>
      <c r="E2" s="17" t="s">
        <v>34</v>
      </c>
      <c r="F2" s="18" t="s">
        <v>35</v>
      </c>
      <c r="G2" s="17" t="s">
        <v>36</v>
      </c>
      <c r="H2" s="19"/>
      <c r="I2" s="17" t="s">
        <v>34</v>
      </c>
      <c r="J2" s="18" t="s">
        <v>37</v>
      </c>
      <c r="K2" s="17" t="s">
        <v>36</v>
      </c>
      <c r="L2" s="16" t="s">
        <v>38</v>
      </c>
    </row>
    <row r="3" spans="1:12" ht="15.75" thickTop="1" x14ac:dyDescent="0.25">
      <c r="A3" s="1"/>
      <c r="B3" s="1" t="s">
        <v>0</v>
      </c>
      <c r="C3" s="1"/>
      <c r="D3" s="1"/>
      <c r="E3" s="2"/>
      <c r="F3" s="2"/>
      <c r="G3" s="2"/>
      <c r="H3" s="19"/>
      <c r="I3" s="2"/>
      <c r="J3" s="2"/>
      <c r="K3" s="2"/>
      <c r="L3" s="3"/>
    </row>
    <row r="4" spans="1:12" x14ac:dyDescent="0.25">
      <c r="A4" s="1"/>
      <c r="B4" s="1"/>
      <c r="C4" s="1" t="s">
        <v>1</v>
      </c>
      <c r="D4" s="1"/>
      <c r="E4" s="2">
        <v>55307.05</v>
      </c>
      <c r="F4" s="2">
        <v>80608.679999999993</v>
      </c>
      <c r="G4" s="2">
        <f>ROUND((E4-F4),5)</f>
        <v>-25301.63</v>
      </c>
      <c r="H4" s="19"/>
      <c r="I4" s="2">
        <v>55307.05</v>
      </c>
      <c r="J4" s="2">
        <v>967304.93</v>
      </c>
      <c r="K4" s="2">
        <f>ROUND((I4-J4),5)</f>
        <v>-911997.88</v>
      </c>
      <c r="L4" s="3">
        <f>ROUND(IF(J4=0, IF(I4=0, 0, 1), I4/J4),5)</f>
        <v>5.7180000000000002E-2</v>
      </c>
    </row>
    <row r="5" spans="1:12" x14ac:dyDescent="0.25">
      <c r="A5" s="1"/>
      <c r="B5" s="1"/>
      <c r="C5" s="1" t="s">
        <v>2</v>
      </c>
      <c r="D5" s="1"/>
      <c r="E5" s="2">
        <v>1000</v>
      </c>
      <c r="F5" s="2">
        <v>0</v>
      </c>
      <c r="G5" s="2">
        <f>ROUND((E5-F5),5)</f>
        <v>1000</v>
      </c>
      <c r="H5" s="19"/>
      <c r="I5" s="2">
        <v>1000</v>
      </c>
      <c r="J5" s="2">
        <v>1000</v>
      </c>
      <c r="K5" s="2">
        <f>ROUND((I5-J5),5)</f>
        <v>0</v>
      </c>
      <c r="L5" s="3">
        <f>ROUND(IF(J5=0, IF(I5=0, 0, 1), I5/J5),5)</f>
        <v>1</v>
      </c>
    </row>
    <row r="6" spans="1:12" ht="15.75" thickBot="1" x14ac:dyDescent="0.3">
      <c r="A6" s="1"/>
      <c r="B6" s="1"/>
      <c r="C6" s="1" t="s">
        <v>3</v>
      </c>
      <c r="D6" s="1"/>
      <c r="E6" s="4">
        <v>420.77</v>
      </c>
      <c r="F6" s="4">
        <v>883.37</v>
      </c>
      <c r="G6" s="4">
        <f>ROUND((E6-F6),5)</f>
        <v>-462.6</v>
      </c>
      <c r="H6" s="19"/>
      <c r="I6" s="4">
        <v>420.77</v>
      </c>
      <c r="J6" s="2">
        <v>10600</v>
      </c>
      <c r="K6" s="2">
        <f>ROUND((I6-J6),5)</f>
        <v>-10179.23</v>
      </c>
      <c r="L6" s="3">
        <f>ROUND(IF(J6=0, IF(I6=0, 0, 1), I6/J6),5)</f>
        <v>3.9699999999999999E-2</v>
      </c>
    </row>
    <row r="7" spans="1:12" ht="15.75" thickBot="1" x14ac:dyDescent="0.3">
      <c r="A7" s="1"/>
      <c r="B7" s="1" t="s">
        <v>4</v>
      </c>
      <c r="C7" s="1"/>
      <c r="D7" s="1"/>
      <c r="E7" s="5">
        <f>ROUND(SUM(E3:E6),5)</f>
        <v>56727.82</v>
      </c>
      <c r="F7" s="5">
        <f>ROUND(SUM(F3:F6),5)</f>
        <v>81492.05</v>
      </c>
      <c r="G7" s="5">
        <f>ROUND((E7-F7),5)</f>
        <v>-24764.23</v>
      </c>
      <c r="H7" s="19"/>
      <c r="I7" s="5">
        <f>ROUND(SUM(I3:I6),5)</f>
        <v>56727.82</v>
      </c>
      <c r="J7" s="5">
        <f>ROUND(SUM(J3:J6),5)</f>
        <v>978904.93</v>
      </c>
      <c r="K7" s="5">
        <f>ROUND((I7-J7),5)</f>
        <v>-922177.11</v>
      </c>
      <c r="L7" s="6">
        <f>ROUND(IF(J7=0, IF(I7=0, 0, 1), I7/J7),5)</f>
        <v>5.7950000000000002E-2</v>
      </c>
    </row>
    <row r="8" spans="1:12" x14ac:dyDescent="0.25">
      <c r="A8" s="1" t="s">
        <v>5</v>
      </c>
      <c r="B8" s="1"/>
      <c r="C8" s="1"/>
      <c r="D8" s="1"/>
      <c r="E8" s="2">
        <f>E7</f>
        <v>56727.82</v>
      </c>
      <c r="F8" s="2">
        <f>F7</f>
        <v>81492.05</v>
      </c>
      <c r="G8" s="2">
        <f>ROUND((E8-F8),5)</f>
        <v>-24764.23</v>
      </c>
      <c r="H8" s="19"/>
      <c r="I8" s="2">
        <f>I7</f>
        <v>56727.82</v>
      </c>
      <c r="J8" s="2">
        <f>J7</f>
        <v>978904.93</v>
      </c>
      <c r="K8" s="2">
        <f>ROUND((I8-J8),5)</f>
        <v>-922177.11</v>
      </c>
      <c r="L8" s="3">
        <f>ROUND(IF(J8=0, IF(I8=0, 0, 1), I8/J8),5)</f>
        <v>5.7950000000000002E-2</v>
      </c>
    </row>
    <row r="9" spans="1:12" x14ac:dyDescent="0.25">
      <c r="A9" s="1"/>
      <c r="B9" s="1" t="s">
        <v>6</v>
      </c>
      <c r="C9" s="1"/>
      <c r="D9" s="1"/>
      <c r="E9" s="2"/>
      <c r="F9" s="2"/>
      <c r="G9" s="2"/>
      <c r="H9" s="19"/>
      <c r="I9" s="2"/>
      <c r="J9" s="2"/>
      <c r="K9" s="2"/>
      <c r="L9" s="3"/>
    </row>
    <row r="10" spans="1:12" x14ac:dyDescent="0.25">
      <c r="A10" s="1"/>
      <c r="B10" s="1"/>
      <c r="C10" s="1" t="s">
        <v>7</v>
      </c>
      <c r="D10" s="1"/>
      <c r="E10" s="2">
        <v>37713.31</v>
      </c>
      <c r="F10" s="2">
        <v>44638.76</v>
      </c>
      <c r="G10" s="2">
        <f>ROUND((E10-F10),5)</f>
        <v>-6925.45</v>
      </c>
      <c r="H10" s="19"/>
      <c r="I10" s="2">
        <v>37713.31</v>
      </c>
      <c r="J10" s="2">
        <v>580636.82999999996</v>
      </c>
      <c r="K10" s="2">
        <f>ROUND((I10-J10),5)</f>
        <v>-542923.52000000002</v>
      </c>
      <c r="L10" s="3">
        <f>ROUND(IF(J10=0, IF(I10=0, 0, 1), I10/J10),5)</f>
        <v>6.4949999999999994E-2</v>
      </c>
    </row>
    <row r="11" spans="1:12" x14ac:dyDescent="0.25">
      <c r="A11" s="1"/>
      <c r="B11" s="1"/>
      <c r="C11" s="1" t="s">
        <v>8</v>
      </c>
      <c r="D11" s="1"/>
      <c r="E11" s="2">
        <v>8826.5499999999993</v>
      </c>
      <c r="F11" s="2">
        <v>10183.42</v>
      </c>
      <c r="G11" s="2">
        <f>ROUND((E11-F11),5)</f>
        <v>-1356.87</v>
      </c>
      <c r="H11" s="19"/>
      <c r="I11" s="2">
        <v>8826.5499999999993</v>
      </c>
      <c r="J11" s="2">
        <v>125099.4</v>
      </c>
      <c r="K11" s="2">
        <f>ROUND((I11-J11),5)</f>
        <v>-116272.85</v>
      </c>
      <c r="L11" s="3">
        <f>ROUND(IF(J11=0, IF(I11=0, 0, 1), I11/J11),5)</f>
        <v>7.0559999999999998E-2</v>
      </c>
    </row>
    <row r="12" spans="1:12" x14ac:dyDescent="0.25">
      <c r="A12" s="1"/>
      <c r="B12" s="1"/>
      <c r="C12" s="1" t="s">
        <v>9</v>
      </c>
      <c r="D12" s="1"/>
      <c r="E12" s="2">
        <v>2714.99</v>
      </c>
      <c r="F12" s="2">
        <v>3445.81</v>
      </c>
      <c r="G12" s="2">
        <f>ROUND((E12-F12),5)</f>
        <v>-730.82</v>
      </c>
      <c r="H12" s="19"/>
      <c r="I12" s="2">
        <v>2714.99</v>
      </c>
      <c r="J12" s="2">
        <v>44480.5</v>
      </c>
      <c r="K12" s="2">
        <f>ROUND((I12-J12),5)</f>
        <v>-41765.51</v>
      </c>
      <c r="L12" s="3">
        <f>ROUND(IF(J12=0, IF(I12=0, 0, 1), I12/J12),5)</f>
        <v>6.1039999999999997E-2</v>
      </c>
    </row>
    <row r="13" spans="1:12" x14ac:dyDescent="0.25">
      <c r="A13" s="1"/>
      <c r="B13" s="1"/>
      <c r="C13" s="1" t="s">
        <v>10</v>
      </c>
      <c r="D13" s="1"/>
      <c r="E13" s="2">
        <v>0</v>
      </c>
      <c r="F13" s="2">
        <v>166.63</v>
      </c>
      <c r="G13" s="2">
        <f>ROUND((E13-F13),5)</f>
        <v>-166.63</v>
      </c>
      <c r="H13" s="19"/>
      <c r="I13" s="2">
        <v>0</v>
      </c>
      <c r="J13" s="2">
        <v>2000</v>
      </c>
      <c r="K13" s="2">
        <f>ROUND((I13-J13),5)</f>
        <v>-2000</v>
      </c>
      <c r="L13" s="3">
        <f>ROUND(IF(J13=0, IF(I13=0, 0, 1), I13/J13),5)</f>
        <v>0</v>
      </c>
    </row>
    <row r="14" spans="1:12" x14ac:dyDescent="0.25">
      <c r="A14" s="1"/>
      <c r="B14" s="1"/>
      <c r="C14" s="1" t="s">
        <v>11</v>
      </c>
      <c r="D14" s="1"/>
      <c r="E14" s="2">
        <v>-61</v>
      </c>
      <c r="F14" s="2">
        <v>294.45999999999998</v>
      </c>
      <c r="G14" s="2">
        <f>ROUND((E14-F14),5)</f>
        <v>-355.46</v>
      </c>
      <c r="H14" s="19"/>
      <c r="I14" s="2">
        <v>-61</v>
      </c>
      <c r="J14" s="2">
        <v>3533.85</v>
      </c>
      <c r="K14" s="2">
        <f>ROUND((I14-J14),5)</f>
        <v>-3594.85</v>
      </c>
      <c r="L14" s="3">
        <f>ROUND(IF(J14=0, IF(I14=0, 0, 1), I14/J14),5)</f>
        <v>-1.7260000000000001E-2</v>
      </c>
    </row>
    <row r="15" spans="1:12" x14ac:dyDescent="0.25">
      <c r="A15" s="1"/>
      <c r="B15" s="1"/>
      <c r="C15" s="1" t="s">
        <v>12</v>
      </c>
      <c r="D15" s="1"/>
      <c r="E15" s="2">
        <v>296.74</v>
      </c>
      <c r="F15" s="2">
        <v>750</v>
      </c>
      <c r="G15" s="2">
        <f>ROUND((E15-F15),5)</f>
        <v>-453.26</v>
      </c>
      <c r="H15" s="19"/>
      <c r="I15" s="2">
        <v>296.74</v>
      </c>
      <c r="J15" s="2">
        <v>9000</v>
      </c>
      <c r="K15" s="2">
        <f>ROUND((I15-J15),5)</f>
        <v>-8703.26</v>
      </c>
      <c r="L15" s="3">
        <f>ROUND(IF(J15=0, IF(I15=0, 0, 1), I15/J15),5)</f>
        <v>3.2969999999999999E-2</v>
      </c>
    </row>
    <row r="16" spans="1:12" x14ac:dyDescent="0.25">
      <c r="A16" s="1"/>
      <c r="B16" s="1"/>
      <c r="C16" s="1" t="s">
        <v>13</v>
      </c>
      <c r="D16" s="1"/>
      <c r="E16" s="2">
        <v>1760</v>
      </c>
      <c r="F16" s="2">
        <v>2250</v>
      </c>
      <c r="G16" s="2">
        <f>ROUND((E16-F16),5)</f>
        <v>-490</v>
      </c>
      <c r="H16" s="19"/>
      <c r="I16" s="2">
        <v>1760</v>
      </c>
      <c r="J16" s="2">
        <v>27000</v>
      </c>
      <c r="K16" s="2">
        <f>ROUND((I16-J16),5)</f>
        <v>-25240</v>
      </c>
      <c r="L16" s="3">
        <f>ROUND(IF(J16=0, IF(I16=0, 0, 1), I16/J16),5)</f>
        <v>6.5189999999999998E-2</v>
      </c>
    </row>
    <row r="17" spans="1:12" x14ac:dyDescent="0.25">
      <c r="A17" s="1"/>
      <c r="B17" s="1"/>
      <c r="C17" s="1" t="s">
        <v>14</v>
      </c>
      <c r="D17" s="1"/>
      <c r="E17" s="2"/>
      <c r="F17" s="2"/>
      <c r="G17" s="2"/>
      <c r="H17" s="19"/>
      <c r="I17" s="2"/>
      <c r="J17" s="2"/>
      <c r="K17" s="2"/>
      <c r="L17" s="3"/>
    </row>
    <row r="18" spans="1:12" x14ac:dyDescent="0.25">
      <c r="A18" s="1"/>
      <c r="B18" s="1"/>
      <c r="C18" s="1"/>
      <c r="D18" s="1" t="s">
        <v>15</v>
      </c>
      <c r="E18" s="2">
        <v>15.22</v>
      </c>
      <c r="F18" s="2">
        <v>650</v>
      </c>
      <c r="G18" s="2">
        <f>ROUND((E18-F18),5)</f>
        <v>-634.78</v>
      </c>
      <c r="H18" s="19"/>
      <c r="I18" s="2">
        <v>15.22</v>
      </c>
      <c r="J18" s="2">
        <v>7800</v>
      </c>
      <c r="K18" s="2">
        <f>ROUND((I18-J18),5)</f>
        <v>-7784.78</v>
      </c>
      <c r="L18" s="3">
        <f>ROUND(IF(J18=0, IF(I18=0, 0, 1), I18/J18),5)</f>
        <v>1.9499999999999999E-3</v>
      </c>
    </row>
    <row r="19" spans="1:12" x14ac:dyDescent="0.25">
      <c r="A19" s="1"/>
      <c r="B19" s="1"/>
      <c r="C19" s="1"/>
      <c r="D19" s="1" t="s">
        <v>16</v>
      </c>
      <c r="E19" s="2">
        <v>0</v>
      </c>
      <c r="F19" s="2">
        <v>0</v>
      </c>
      <c r="G19" s="2">
        <f>ROUND((E19-F19),5)</f>
        <v>0</v>
      </c>
      <c r="H19" s="19"/>
      <c r="I19" s="2">
        <v>0</v>
      </c>
      <c r="J19" s="2">
        <v>0</v>
      </c>
      <c r="K19" s="2">
        <f>ROUND((I19-J19),5)</f>
        <v>0</v>
      </c>
      <c r="L19" s="3">
        <f>ROUND(IF(J19=0, IF(I19=0, 0, 1), I19/J19),5)</f>
        <v>0</v>
      </c>
    </row>
    <row r="20" spans="1:12" x14ac:dyDescent="0.25">
      <c r="A20" s="1"/>
      <c r="B20" s="1"/>
      <c r="C20" s="1"/>
      <c r="D20" s="1" t="s">
        <v>17</v>
      </c>
      <c r="E20" s="2">
        <v>389.5</v>
      </c>
      <c r="F20" s="2">
        <v>833.37</v>
      </c>
      <c r="G20" s="2">
        <f>ROUND((E20-F20),5)</f>
        <v>-443.87</v>
      </c>
      <c r="H20" s="19"/>
      <c r="I20" s="2">
        <v>389.5</v>
      </c>
      <c r="J20" s="2">
        <v>10000</v>
      </c>
      <c r="K20" s="2">
        <f>ROUND((I20-J20),5)</f>
        <v>-9610.5</v>
      </c>
      <c r="L20" s="3">
        <f>ROUND(IF(J20=0, IF(I20=0, 0, 1), I20/J20),5)</f>
        <v>3.8949999999999999E-2</v>
      </c>
    </row>
    <row r="21" spans="1:12" x14ac:dyDescent="0.25">
      <c r="A21" s="1"/>
      <c r="B21" s="1"/>
      <c r="C21" s="1"/>
      <c r="D21" s="1" t="s">
        <v>18</v>
      </c>
      <c r="E21" s="2">
        <v>0</v>
      </c>
      <c r="F21" s="2">
        <v>250</v>
      </c>
      <c r="G21" s="2">
        <f>ROUND((E21-F21),5)</f>
        <v>-250</v>
      </c>
      <c r="H21" s="19"/>
      <c r="I21" s="2">
        <v>0</v>
      </c>
      <c r="J21" s="2">
        <v>19000</v>
      </c>
      <c r="K21" s="2">
        <f>ROUND((I21-J21),5)</f>
        <v>-19000</v>
      </c>
      <c r="L21" s="3">
        <f>ROUND(IF(J21=0, IF(I21=0, 0, 1), I21/J21),5)</f>
        <v>0</v>
      </c>
    </row>
    <row r="22" spans="1:12" x14ac:dyDescent="0.25">
      <c r="A22" s="1"/>
      <c r="B22" s="1"/>
      <c r="C22" s="1"/>
      <c r="D22" s="1" t="s">
        <v>19</v>
      </c>
      <c r="E22" s="2">
        <v>155.58000000000001</v>
      </c>
      <c r="F22" s="2">
        <v>125</v>
      </c>
      <c r="G22" s="2">
        <f>ROUND((E22-F22),5)</f>
        <v>30.58</v>
      </c>
      <c r="H22" s="19"/>
      <c r="I22" s="2">
        <v>155.58000000000001</v>
      </c>
      <c r="J22" s="2">
        <v>1500</v>
      </c>
      <c r="K22" s="2">
        <f>ROUND((I22-J22),5)</f>
        <v>-1344.42</v>
      </c>
      <c r="L22" s="3">
        <f>ROUND(IF(J22=0, IF(I22=0, 0, 1), I22/J22),5)</f>
        <v>0.10372000000000001</v>
      </c>
    </row>
    <row r="23" spans="1:12" x14ac:dyDescent="0.25">
      <c r="A23" s="1"/>
      <c r="B23" s="1"/>
      <c r="C23" s="1"/>
      <c r="D23" s="1" t="s">
        <v>20</v>
      </c>
      <c r="E23" s="2">
        <v>1845.66</v>
      </c>
      <c r="F23" s="2">
        <v>1438.05</v>
      </c>
      <c r="G23" s="2">
        <f>ROUND((E23-F23),5)</f>
        <v>407.61</v>
      </c>
      <c r="H23" s="19"/>
      <c r="I23" s="2">
        <v>1845.66</v>
      </c>
      <c r="J23" s="2">
        <v>17256.38</v>
      </c>
      <c r="K23" s="2">
        <f>ROUND((I23-J23),5)</f>
        <v>-15410.72</v>
      </c>
      <c r="L23" s="3">
        <f>ROUND(IF(J23=0, IF(I23=0, 0, 1), I23/J23),5)</f>
        <v>0.10696</v>
      </c>
    </row>
    <row r="24" spans="1:12" x14ac:dyDescent="0.25">
      <c r="A24" s="1"/>
      <c r="B24" s="1"/>
      <c r="C24" s="1"/>
      <c r="D24" s="1" t="s">
        <v>21</v>
      </c>
      <c r="E24" s="2">
        <v>220</v>
      </c>
      <c r="F24" s="2">
        <v>166.63</v>
      </c>
      <c r="G24" s="2">
        <f>ROUND((E24-F24),5)</f>
        <v>53.37</v>
      </c>
      <c r="H24" s="19"/>
      <c r="I24" s="2">
        <v>220</v>
      </c>
      <c r="J24" s="2">
        <v>2000</v>
      </c>
      <c r="K24" s="2">
        <f>ROUND((I24-J24),5)</f>
        <v>-1780</v>
      </c>
      <c r="L24" s="3">
        <f>ROUND(IF(J24=0, IF(I24=0, 0, 1), I24/J24),5)</f>
        <v>0.11</v>
      </c>
    </row>
    <row r="25" spans="1:12" x14ac:dyDescent="0.25">
      <c r="A25" s="1"/>
      <c r="B25" s="1"/>
      <c r="C25" s="1"/>
      <c r="D25" s="1" t="s">
        <v>22</v>
      </c>
      <c r="E25" s="2">
        <v>0</v>
      </c>
      <c r="F25" s="2">
        <v>166.63</v>
      </c>
      <c r="G25" s="2">
        <f>ROUND((E25-F25),5)</f>
        <v>-166.63</v>
      </c>
      <c r="H25" s="19"/>
      <c r="I25" s="2">
        <v>0</v>
      </c>
      <c r="J25" s="2">
        <v>2000</v>
      </c>
      <c r="K25" s="2">
        <f>ROUND((I25-J25),5)</f>
        <v>-2000</v>
      </c>
      <c r="L25" s="3">
        <f>ROUND(IF(J25=0, IF(I25=0, 0, 1), I25/J25),5)</f>
        <v>0</v>
      </c>
    </row>
    <row r="26" spans="1:12" x14ac:dyDescent="0.25">
      <c r="A26" s="1"/>
      <c r="B26" s="1"/>
      <c r="C26" s="1"/>
      <c r="D26" s="1" t="s">
        <v>23</v>
      </c>
      <c r="E26" s="2">
        <v>0</v>
      </c>
      <c r="F26" s="2">
        <v>6614.39</v>
      </c>
      <c r="G26" s="2">
        <f>ROUND((E26-F26),5)</f>
        <v>-6614.39</v>
      </c>
      <c r="H26" s="19"/>
      <c r="I26" s="2">
        <v>0</v>
      </c>
      <c r="J26" s="2">
        <v>79371.69</v>
      </c>
      <c r="K26" s="2">
        <f>ROUND((I26-J26),5)</f>
        <v>-79371.69</v>
      </c>
      <c r="L26" s="3">
        <f>ROUND(IF(J26=0, IF(I26=0, 0, 1), I26/J26),5)</f>
        <v>0</v>
      </c>
    </row>
    <row r="27" spans="1:12" x14ac:dyDescent="0.25">
      <c r="A27" s="1"/>
      <c r="B27" s="1"/>
      <c r="C27" s="1"/>
      <c r="D27" s="1" t="s">
        <v>24</v>
      </c>
      <c r="E27" s="2">
        <v>0</v>
      </c>
      <c r="F27" s="2">
        <v>416.74</v>
      </c>
      <c r="G27" s="2">
        <f>ROUND((E27-F27),5)</f>
        <v>-416.74</v>
      </c>
      <c r="H27" s="19"/>
      <c r="I27" s="2">
        <v>0</v>
      </c>
      <c r="J27" s="2">
        <v>5000</v>
      </c>
      <c r="K27" s="2">
        <f>ROUND((I27-J27),5)</f>
        <v>-5000</v>
      </c>
      <c r="L27" s="3">
        <f>ROUND(IF(J27=0, IF(I27=0, 0, 1), I27/J27),5)</f>
        <v>0</v>
      </c>
    </row>
    <row r="28" spans="1:12" x14ac:dyDescent="0.25">
      <c r="A28" s="1"/>
      <c r="B28" s="1"/>
      <c r="C28" s="1"/>
      <c r="D28" s="1" t="s">
        <v>25</v>
      </c>
      <c r="E28" s="2">
        <v>0</v>
      </c>
      <c r="F28" s="2">
        <v>500</v>
      </c>
      <c r="G28" s="2">
        <f>ROUND((E28-F28),5)</f>
        <v>-500</v>
      </c>
      <c r="H28" s="19"/>
      <c r="I28" s="2">
        <v>0</v>
      </c>
      <c r="J28" s="2">
        <v>6000</v>
      </c>
      <c r="K28" s="2">
        <f>ROUND((I28-J28),5)</f>
        <v>-6000</v>
      </c>
      <c r="L28" s="3">
        <f>ROUND(IF(J28=0, IF(I28=0, 0, 1), I28/J28),5)</f>
        <v>0</v>
      </c>
    </row>
    <row r="29" spans="1:12" x14ac:dyDescent="0.25">
      <c r="A29" s="1"/>
      <c r="B29" s="1"/>
      <c r="C29" s="1"/>
      <c r="D29" s="1" t="s">
        <v>26</v>
      </c>
      <c r="E29" s="2">
        <v>0</v>
      </c>
      <c r="F29" s="2">
        <v>0</v>
      </c>
      <c r="G29" s="2">
        <f>ROUND((E29-F29),5)</f>
        <v>0</v>
      </c>
      <c r="H29" s="19"/>
      <c r="I29" s="2">
        <v>0</v>
      </c>
      <c r="J29" s="2">
        <v>0</v>
      </c>
      <c r="K29" s="2">
        <f>ROUND((I29-J29),5)</f>
        <v>0</v>
      </c>
      <c r="L29" s="3">
        <f>ROUND(IF(J29=0, IF(I29=0, 0, 1), I29/J29),5)</f>
        <v>0</v>
      </c>
    </row>
    <row r="30" spans="1:12" x14ac:dyDescent="0.25">
      <c r="A30" s="1"/>
      <c r="B30" s="1"/>
      <c r="C30" s="1"/>
      <c r="D30" s="1" t="s">
        <v>27</v>
      </c>
      <c r="E30" s="2">
        <v>1530.62</v>
      </c>
      <c r="F30" s="2">
        <v>1791.63</v>
      </c>
      <c r="G30" s="2">
        <f>ROUND((E30-F30),5)</f>
        <v>-261.01</v>
      </c>
      <c r="H30" s="19"/>
      <c r="I30" s="2">
        <v>1530.62</v>
      </c>
      <c r="J30" s="2">
        <v>21500</v>
      </c>
      <c r="K30" s="2">
        <f>ROUND((I30-J30),5)</f>
        <v>-19969.38</v>
      </c>
      <c r="L30" s="3">
        <f>ROUND(IF(J30=0, IF(I30=0, 0, 1), I30/J30),5)</f>
        <v>7.1190000000000003E-2</v>
      </c>
    </row>
    <row r="31" spans="1:12" x14ac:dyDescent="0.25">
      <c r="A31" s="1"/>
      <c r="B31" s="1"/>
      <c r="C31" s="1"/>
      <c r="D31" s="1" t="s">
        <v>28</v>
      </c>
      <c r="E31" s="2">
        <v>0</v>
      </c>
      <c r="F31" s="2">
        <v>476.39</v>
      </c>
      <c r="G31" s="2">
        <f>ROUND((E31-F31),5)</f>
        <v>-476.39</v>
      </c>
      <c r="H31" s="19"/>
      <c r="I31" s="2">
        <v>0</v>
      </c>
      <c r="J31" s="2">
        <v>5717.34</v>
      </c>
      <c r="K31" s="2">
        <f>ROUND((I31-J31),5)</f>
        <v>-5717.34</v>
      </c>
      <c r="L31" s="3">
        <f>ROUND(IF(J31=0, IF(I31=0, 0, 1), I31/J31),5)</f>
        <v>0</v>
      </c>
    </row>
    <row r="32" spans="1:12" ht="15.75" thickBot="1" x14ac:dyDescent="0.3">
      <c r="A32" s="1"/>
      <c r="B32" s="1"/>
      <c r="C32" s="1"/>
      <c r="D32" s="1" t="s">
        <v>29</v>
      </c>
      <c r="E32" s="7">
        <v>0</v>
      </c>
      <c r="F32" s="7">
        <v>429.02</v>
      </c>
      <c r="G32" s="7">
        <f>ROUND((E32-F32),5)</f>
        <v>-429.02</v>
      </c>
      <c r="H32" s="19"/>
      <c r="I32" s="7">
        <v>0</v>
      </c>
      <c r="J32" s="7">
        <v>5147.25</v>
      </c>
      <c r="K32" s="7">
        <f>ROUND((I32-J32),5)</f>
        <v>-5147.25</v>
      </c>
      <c r="L32" s="8">
        <f>ROUND(IF(J32=0, IF(I32=0, 0, 1), I32/J32),5)</f>
        <v>0</v>
      </c>
    </row>
    <row r="33" spans="1:12" x14ac:dyDescent="0.25">
      <c r="A33" s="1"/>
      <c r="B33" s="1"/>
      <c r="C33" s="1" t="s">
        <v>30</v>
      </c>
      <c r="D33" s="1"/>
      <c r="E33" s="2">
        <f>ROUND(SUM(E17:E32),5)</f>
        <v>4156.58</v>
      </c>
      <c r="F33" s="2">
        <f>ROUND(SUM(F17:F32),5)</f>
        <v>13857.85</v>
      </c>
      <c r="G33" s="2">
        <f>ROUND((E33-F33),5)</f>
        <v>-9701.27</v>
      </c>
      <c r="H33" s="19"/>
      <c r="I33" s="2">
        <f>ROUND(SUM(I17:I32),5)</f>
        <v>4156.58</v>
      </c>
      <c r="J33" s="2">
        <f>ROUND(SUM(J17:J32),5)</f>
        <v>182292.66</v>
      </c>
      <c r="K33" s="2">
        <f>ROUND((I33-J33),5)</f>
        <v>-178136.08</v>
      </c>
      <c r="L33" s="3">
        <f>ROUND(IF(J33=0, IF(I33=0, 0, 1), I33/J33),5)</f>
        <v>2.2800000000000001E-2</v>
      </c>
    </row>
    <row r="34" spans="1:12" ht="15.75" thickBot="1" x14ac:dyDescent="0.3">
      <c r="A34" s="1"/>
      <c r="B34" s="1"/>
      <c r="C34" s="1" t="s">
        <v>31</v>
      </c>
      <c r="D34" s="1"/>
      <c r="E34" s="4">
        <v>0</v>
      </c>
      <c r="F34" s="4">
        <v>0</v>
      </c>
      <c r="G34" s="4">
        <f>ROUND((E34-F34),5)</f>
        <v>0</v>
      </c>
      <c r="H34" s="19"/>
      <c r="I34" s="4">
        <v>0</v>
      </c>
      <c r="J34" s="2">
        <v>3000</v>
      </c>
      <c r="K34" s="2">
        <f>ROUND((I34-J34),5)</f>
        <v>-3000</v>
      </c>
      <c r="L34" s="3">
        <f>ROUND(IF(J34=0, IF(I34=0, 0, 1), I34/J34),5)</f>
        <v>0</v>
      </c>
    </row>
    <row r="35" spans="1:12" x14ac:dyDescent="0.25">
      <c r="A35" s="1"/>
      <c r="B35" s="1" t="s">
        <v>32</v>
      </c>
      <c r="C35" s="1"/>
      <c r="D35" s="1"/>
      <c r="E35" s="9">
        <f>ROUND(SUM(E9:E16)+SUM(E33:E34),5)</f>
        <v>55407.17</v>
      </c>
      <c r="F35" s="9">
        <f>ROUND(SUM(F9:F16)+SUM(F33:F34),5)</f>
        <v>75586.929999999993</v>
      </c>
      <c r="G35" s="9">
        <f>ROUND((E35-F35),5)</f>
        <v>-20179.759999999998</v>
      </c>
      <c r="H35" s="19"/>
      <c r="I35" s="9">
        <f>ROUND(SUM(I9:I16)+SUM(I33:I34),5)</f>
        <v>55407.17</v>
      </c>
      <c r="J35" s="9">
        <f>ROUND(SUM(J9:J16)+SUM(J33:J34),5)</f>
        <v>977043.24</v>
      </c>
      <c r="K35" s="9">
        <f>ROUND((I35-J35),5)</f>
        <v>-921636.07</v>
      </c>
      <c r="L35" s="10">
        <f>ROUND(IF(J35=0, IF(I35=0, 0, 1), I35/J35),5)</f>
        <v>5.6710000000000003E-2</v>
      </c>
    </row>
  </sheetData>
  <pageMargins left="0.7" right="0.7" top="0.75" bottom="0.75" header="0.1" footer="0.3"/>
  <pageSetup scale="80" fitToHeight="0" orientation="portrait" r:id="rId1"/>
  <headerFooter>
    <oddHeader>&amp;L&amp;"Arial,Bold"&amp;8 8:57 AM
&amp;"Arial,Bold"&amp;8 08/18/20
&amp;"Arial,Bold"&amp;8 Accrual Basis&amp;C&amp;"Arial,Bold"&amp;12 Red Rock Center for Independence
&amp;"Arial,Bold"&amp;14 Profit &amp;&amp; Loss Budget vs. Actual
&amp;"Arial,Bold"&amp;10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cp:lastPrinted>2020-08-18T15:02:37Z</cp:lastPrinted>
  <dcterms:created xsi:type="dcterms:W3CDTF">2020-08-18T14:57:49Z</dcterms:created>
  <dcterms:modified xsi:type="dcterms:W3CDTF">2020-08-18T15:03:43Z</dcterms:modified>
</cp:coreProperties>
</file>