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9-2018 Meetomg Docs\"/>
    </mc:Choice>
  </mc:AlternateContent>
  <xr:revisionPtr revIDLastSave="0" documentId="8_{0FDF6F40-BC66-4D57-8F3C-2B4A7CAC5A14}" xr6:coauthVersionLast="36" xr6:coauthVersionMax="36" xr10:uidLastSave="{00000000-0000-0000-0000-000000000000}"/>
  <bookViews>
    <workbookView xWindow="0" yWindow="0" windowWidth="21570" windowHeight="7680" xr2:uid="{09FAA085-A016-4A47-BFCD-D6670D027685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Sheet1!$4:$4,Sheet1!$5:$5,Sheet1!$6:$6,Sheet1!$7:$7,Sheet1!$8:$8,Sheet1!$9:$9,Sheet1!$10:$10,Sheet1!$14:$14,Sheet1!$15:$15,Sheet1!$16:$16,Sheet1!$17:$17,Sheet1!$18:$18,Sheet1!$20:$20,Sheet1!$21:$21,Sheet1!$22:$22,Sheet1!$23:$23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Sheet1!$24:$24,Sheet1!$25:$25,Sheet1!$26:$26,Sheet1!$27:$27,Sheet1!$28:$28,Sheet1!$29:$29,Sheet1!$30:$30,Sheet1!$31:$31,Sheet1!$32:$32,Sheet1!$33:$33,Sheet1!$34:$34,Sheet1!$35:$35,Sheet1!$37:$37,Sheet1!$38:$38,Sheet1!$39:$39</definedName>
    <definedName name="QB_FORMULA_0" localSheetId="0" hidden="1">Sheet1!$H$8,Sheet1!#REF!,Sheet1!$F$11,Sheet1!$G$11,Sheet1!$H$11,Sheet1!#REF!,Sheet1!$F$12,Sheet1!$G$12,Sheet1!$H$12,Sheet1!#REF!,Sheet1!$H$14,Sheet1!#REF!,Sheet1!$H$15,Sheet1!#REF!,Sheet1!$H$16,Sheet1!#REF!</definedName>
    <definedName name="QB_FORMULA_1" localSheetId="0" hidden="1">Sheet1!$H$17,Sheet1!#REF!,Sheet1!$H$18,Sheet1!#REF!,Sheet1!$H$20,Sheet1!#REF!,Sheet1!$H$21,Sheet1!#REF!,Sheet1!$H$22,Sheet1!#REF!,Sheet1!$H$23,Sheet1!#REF!,Sheet1!$H$24,Sheet1!#REF!,Sheet1!$H$26,Sheet1!#REF!</definedName>
    <definedName name="QB_FORMULA_2" localSheetId="0" hidden="1">Sheet1!$H$27,Sheet1!#REF!,Sheet1!$H$28,Sheet1!#REF!,Sheet1!$H$29,Sheet1!#REF!,Sheet1!$H$30,Sheet1!#REF!,Sheet1!$H$31,Sheet1!#REF!,Sheet1!$H$32,Sheet1!#REF!,Sheet1!$H$33,Sheet1!#REF!,Sheet1!$H$34,Sheet1!#REF!</definedName>
    <definedName name="QB_FORMULA_3" localSheetId="0" hidden="1">Sheet1!$F$36,Sheet1!$G$36,Sheet1!$H$36,Sheet1!#REF!,Sheet1!$H$37,Sheet1!#REF!,Sheet1!$H$39,Sheet1!#REF!,Sheet1!$F$40,Sheet1!$G$40,Sheet1!$H$40,Sheet1!#REF!,Sheet1!#REF!,Sheet1!#REF!,Sheet1!#REF!,Sheet1!#REF!</definedName>
    <definedName name="QB_ROW_10330" localSheetId="0" hidden="1">Sheet1!$D$8</definedName>
    <definedName name="QB_ROW_103330" localSheetId="0" hidden="1">Sheet1!$D$38</definedName>
    <definedName name="QB_ROW_109330" localSheetId="0" hidden="1">Sheet1!$D$9</definedName>
    <definedName name="QB_ROW_18301" localSheetId="0" hidden="1">Sheet1!#REF!</definedName>
    <definedName name="QB_ROW_20022" localSheetId="0" hidden="1">Sheet1!$C$3</definedName>
    <definedName name="QB_ROW_20322" localSheetId="0" hidden="1">Sheet1!$C$11</definedName>
    <definedName name="QB_ROW_20330" localSheetId="0" hidden="1">Sheet1!$D$10</definedName>
    <definedName name="QB_ROW_21022" localSheetId="0" hidden="1">Sheet1!$C$13</definedName>
    <definedName name="QB_ROW_21322" localSheetId="0" hidden="1">Sheet1!$C$40</definedName>
    <definedName name="QB_ROW_22330" localSheetId="0" hidden="1">Sheet1!$D$14</definedName>
    <definedName name="QB_ROW_224240" localSheetId="0" hidden="1">Sheet1!$E$22</definedName>
    <definedName name="QB_ROW_225240" localSheetId="0" hidden="1">Sheet1!$E$21</definedName>
    <definedName name="QB_ROW_23030" localSheetId="0" hidden="1">Sheet1!$D$19</definedName>
    <definedName name="QB_ROW_230330" localSheetId="0" hidden="1">Sheet1!$D$7</definedName>
    <definedName name="QB_ROW_23240" localSheetId="0" hidden="1">Sheet1!$E$35</definedName>
    <definedName name="QB_ROW_233230" localSheetId="0" hidden="1">Sheet1!$D$6</definedName>
    <definedName name="QB_ROW_23330" localSheetId="0" hidden="1">Sheet1!$D$36</definedName>
    <definedName name="QB_ROW_234230" localSheetId="0" hidden="1">Sheet1!$D$5</definedName>
    <definedName name="QB_ROW_235230" localSheetId="0" hidden="1">Sheet1!$D$4</definedName>
    <definedName name="QB_ROW_239240" localSheetId="0" hidden="1">Sheet1!$E$20</definedName>
    <definedName name="QB_ROW_24230" localSheetId="0" hidden="1">Sheet1!$D$37</definedName>
    <definedName name="QB_ROW_25230" localSheetId="0" hidden="1">Sheet1!$D$18</definedName>
    <definedName name="QB_ROW_26330" localSheetId="0" hidden="1">Sheet1!$D$15</definedName>
    <definedName name="QB_ROW_31240" localSheetId="0" hidden="1">Sheet1!$E$23</definedName>
    <definedName name="QB_ROW_32240" localSheetId="0" hidden="1">Sheet1!$E$25</definedName>
    <definedName name="QB_ROW_34240" localSheetId="0" hidden="1">Sheet1!$E$26</definedName>
    <definedName name="QB_ROW_36340" localSheetId="0" hidden="1">Sheet1!$E$27</definedName>
    <definedName name="QB_ROW_38240" localSheetId="0" hidden="1">Sheet1!$E$28</definedName>
    <definedName name="QB_ROW_39240" localSheetId="0" hidden="1">Sheet1!$E$30</definedName>
    <definedName name="QB_ROW_40240" localSheetId="0" hidden="1">Sheet1!$E$29</definedName>
    <definedName name="QB_ROW_41240" localSheetId="0" hidden="1">Sheet1!$E$31</definedName>
    <definedName name="QB_ROW_42240" localSheetId="0" hidden="1">Sheet1!$E$32</definedName>
    <definedName name="QB_ROW_43340" localSheetId="0" hidden="1">Sheet1!$E$33</definedName>
    <definedName name="QB_ROW_44240" localSheetId="0" hidden="1">Sheet1!$E$34</definedName>
    <definedName name="QB_ROW_47330" localSheetId="0" hidden="1">Sheet1!$D$16</definedName>
    <definedName name="QB_ROW_59330" localSheetId="0" hidden="1">Sheet1!$D$39</definedName>
    <definedName name="QB_ROW_7330" localSheetId="0" hidden="1">Sheet1!$D$17</definedName>
    <definedName name="QB_ROW_86311" localSheetId="0" hidden="1">Sheet1!$B$12</definedName>
    <definedName name="QB_ROW_99240" localSheetId="0" hidden="1">Sheet1!$E$24</definedName>
    <definedName name="QBCANSUPPORTUPDATE" localSheetId="0">TRUE</definedName>
    <definedName name="QBCOMPANYFILENAME" localSheetId="0">"C:\Users\Public\Documents\Intuit\QuickBooks\Company Files\Red Rock Center for Independence 9-3-18.QBW"</definedName>
    <definedName name="QBENDDATE" localSheetId="0">20180831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20171001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J40" i="1" s="1"/>
  <c r="J11" i="1"/>
  <c r="J12" i="1" s="1"/>
  <c r="M39" i="1"/>
  <c r="L39" i="1"/>
  <c r="M37" i="1"/>
  <c r="L37" i="1"/>
  <c r="K36" i="1"/>
  <c r="K40" i="1" s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4" i="1"/>
  <c r="L24" i="1"/>
  <c r="M23" i="1"/>
  <c r="L23" i="1"/>
  <c r="M22" i="1"/>
  <c r="L22" i="1"/>
  <c r="M21" i="1"/>
  <c r="L21" i="1"/>
  <c r="M20" i="1"/>
  <c r="L20" i="1"/>
  <c r="M18" i="1"/>
  <c r="L18" i="1"/>
  <c r="M17" i="1"/>
  <c r="L17" i="1"/>
  <c r="M16" i="1"/>
  <c r="L16" i="1"/>
  <c r="M15" i="1"/>
  <c r="L15" i="1"/>
  <c r="M14" i="1"/>
  <c r="L14" i="1"/>
  <c r="K11" i="1"/>
  <c r="M8" i="1"/>
  <c r="L8" i="1"/>
  <c r="H39" i="1"/>
  <c r="H37" i="1"/>
  <c r="G36" i="1"/>
  <c r="G40" i="1" s="1"/>
  <c r="F36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8" i="1"/>
  <c r="H17" i="1"/>
  <c r="H16" i="1"/>
  <c r="H15" i="1"/>
  <c r="H14" i="1"/>
  <c r="G11" i="1"/>
  <c r="G12" i="1" s="1"/>
  <c r="F11" i="1"/>
  <c r="F12" i="1" s="1"/>
  <c r="H8" i="1"/>
  <c r="H36" i="1" l="1"/>
  <c r="F40" i="1"/>
  <c r="H40" i="1" s="1"/>
  <c r="H12" i="1"/>
  <c r="M11" i="1"/>
  <c r="H11" i="1"/>
  <c r="K12" i="1"/>
  <c r="L12" i="1" s="1"/>
  <c r="M36" i="1"/>
  <c r="M40" i="1"/>
  <c r="L40" i="1"/>
  <c r="L36" i="1"/>
  <c r="L11" i="1"/>
  <c r="M12" i="1" l="1"/>
</calcChain>
</file>

<file path=xl/sharedStrings.xml><?xml version="1.0" encoding="utf-8"?>
<sst xmlns="http://schemas.openxmlformats.org/spreadsheetml/2006/main" count="46" uniqueCount="44">
  <si>
    <t>Income</t>
  </si>
  <si>
    <t>Tax Reimbursement</t>
  </si>
  <si>
    <t>Health Subsidy</t>
  </si>
  <si>
    <t>Sales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</si>
  <si>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</si>
  <si>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</si>
  <si>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</si>
  <si>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</si>
  <si>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</si>
  <si>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</si>
  <si>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</si>
  <si>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Contractual</t>
  </si>
  <si>
    <t>Equipment</t>
  </si>
  <si>
    <t>Fringe Benefits</t>
  </si>
  <si>
    <t>Payroll Expenses</t>
  </si>
  <si>
    <t>Long Distance Travel</t>
  </si>
  <si>
    <t>Other</t>
  </si>
  <si>
    <t>Community Outreach</t>
  </si>
  <si>
    <t>Technology &amp; Network</t>
  </si>
  <si>
    <t>Fees &amp; Subscriptions</t>
  </si>
  <si>
    <t>Consumer Training/Youth Program</t>
  </si>
  <si>
    <t>Consumer Transportation</t>
  </si>
  <si>
    <t>Dues &amp; Subscriptions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</si>
  <si>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</si>
  <si>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</si>
  <si>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</si>
  <si>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</si>
  <si>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</si>
  <si>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</si>
  <si>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</si>
  <si>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</si>
  <si>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</si>
  <si>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</si>
  <si>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</si>
  <si>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</si>
  <si>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</si>
  <si>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</si>
  <si>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</si>
  <si>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91.67%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</si>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</sst>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0" fontId="0" fillId="0" borderId="0" xfId="1" applyNumberFormat="1" applyFont="1" applyBorder="1" applyAlignment="1">
      <alignment horizontal="centerContinuous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8226-243D-487C-88CA-8F14D0D5ED4C}">
  <sheetPr codeName="Sheet1"/>
  <dimension ref="A1:M40"/>
  <sheetViews>
    <sheetView tabSelected="1" workbookViewId="0">
      <pane xSplit="5" ySplit="2" topLeftCell="F24" activePane="bottomRight" state="frozenSplit"/>
      <selection pane="topRight" activeCell="F1" sqref="F1"/>
      <selection pane="bottomLeft" activeCell="A3" sqref="A3"/>
      <selection pane="bottomRight" activeCell="P31" sqref="P31"/>
    </sheetView>
  </sheetViews>
  <sheetFormatPr defaultRowHeight="15" x14ac:dyDescent="0.25"/>
  <cols>
    <col min="1" max="4" width="3" style="15" customWidth="1"/>
    <col min="5" max="5" width="29.140625" style="15" customWidth="1"/>
    <col min="6" max="6" width="12.85546875" style="16" bestFit="1" customWidth="1"/>
    <col min="7" max="7" width="8.7109375" style="16" bestFit="1" customWidth="1"/>
    <col min="8" max="8" width="12" style="16" bestFit="1" customWidth="1"/>
    <col min="10" max="10" width="12.85546875" style="16" bestFit="1" customWidth="1"/>
    <col min="11" max="11" width="8.7109375" style="16" bestFit="1" customWidth="1"/>
    <col min="12" max="12" width="12" style="16" bestFit="1" customWidth="1"/>
    <col min="13" max="13" width="10.28515625" style="16" bestFit="1" customWidth="1"/>
  </cols>
  <sheetData>
    <row r="1" spans="1:13" ht="30.75" thickBot="1" x14ac:dyDescent="0.3">
      <c r="A1" s="1"/>
      <c r="B1" s="1"/>
      <c r="C1" s="1"/>
      <c r="D1" s="1"/>
      <c r="E1" s="1"/>
      <c r="F1" s="2"/>
      <c r="G1" s="2"/>
      <c r="H1" s="2"/>
      <c r="J1" s="2"/>
      <c r="K1" s="2"/>
      <c r="L1" s="2"/>
      <c r="M1" s="17" t="s">
        <v>38</v>
      </c>
    </row>
    <row r="2" spans="1:13" s="14" customFormat="1" ht="24.75" thickTop="1" thickBot="1" x14ac:dyDescent="0.3">
      <c r="A2" s="13"/>
      <c r="B2" s="13"/>
      <c r="C2" s="13"/>
      <c r="D2" s="13"/>
      <c r="E2" s="13"/>
      <c r="F2" s="18" t="s">
        <v>39</v>
      </c>
      <c r="G2" s="19" t="s">
        <v>40</v>
      </c>
      <c r="H2" s="18" t="s">
        <v>41</v>
      </c>
      <c r="I2" s="20"/>
      <c r="J2" s="18" t="s">
        <v>39</v>
      </c>
      <c r="K2" s="19" t="s">
        <v>42</v>
      </c>
      <c r="L2" s="18" t="s">
        <v>41</v>
      </c>
      <c r="M2" s="21" t="s">
        <v>43</v>
      </c>
    </row>
    <row r="3" spans="1:13" ht="15.75" thickTop="1" x14ac:dyDescent="0.25">
      <c r="A3" s="1"/>
      <c r="B3" s="1"/>
      <c r="C3" s="1" t="s">
        <v>0</v>
      </c>
      <c r="D3" s="1"/>
      <c r="E3" s="1"/>
      <c r="F3" s="3"/>
      <c r="G3" s="3"/>
      <c r="H3" s="3"/>
      <c r="J3" s="3"/>
      <c r="K3" s="3"/>
      <c r="L3" s="3"/>
      <c r="M3" s="4"/>
    </row>
    <row r="4" spans="1:13" x14ac:dyDescent="0.25">
      <c r="A4" s="1"/>
      <c r="B4" s="1"/>
      <c r="C4" s="1"/>
      <c r="D4" s="1" t="s">
        <v>1</v>
      </c>
      <c r="E4" s="1"/>
      <c r="F4" s="3">
        <v>616.95000000000005</v>
      </c>
      <c r="G4" s="3"/>
      <c r="H4" s="3"/>
      <c r="J4" s="3">
        <v>616.95000000000005</v>
      </c>
      <c r="K4" s="3"/>
      <c r="L4" s="3"/>
      <c r="M4" s="4"/>
    </row>
    <row r="5" spans="1:13" x14ac:dyDescent="0.25">
      <c r="A5" s="1"/>
      <c r="B5" s="1"/>
      <c r="C5" s="1"/>
      <c r="D5" s="1" t="s">
        <v>2</v>
      </c>
      <c r="E5" s="1"/>
      <c r="F5" s="3">
        <v>446.43</v>
      </c>
      <c r="G5" s="3"/>
      <c r="H5" s="3"/>
      <c r="J5" s="3">
        <v>446.43</v>
      </c>
      <c r="K5" s="3"/>
      <c r="L5" s="3"/>
      <c r="M5" s="4"/>
    </row>
    <row r="6" spans="1:13" x14ac:dyDescent="0.25">
      <c r="A6" s="1"/>
      <c r="B6" s="1"/>
      <c r="C6" s="1"/>
      <c r="D6" s="1" t="s">
        <v>3</v>
      </c>
      <c r="E6" s="1"/>
      <c r="F6" s="3">
        <v>80</v>
      </c>
      <c r="G6" s="3"/>
      <c r="H6" s="3"/>
      <c r="J6" s="3">
        <v>80</v>
      </c>
      <c r="K6" s="3"/>
      <c r="L6" s="3"/>
      <c r="M6" s="4"/>
    </row>
    <row r="7" spans="1:13" x14ac:dyDescent="0.25">
      <c r="A7" s="1"/>
      <c r="B7" s="1"/>
      <c r="C7" s="1"/>
      <c r="D7" s="1" t="s">
        <v>4</v>
      </c>
      <c r="E7" s="1"/>
      <c r="F7" s="3">
        <v>945.05</v>
      </c>
      <c r="G7" s="3"/>
      <c r="H7" s="3"/>
      <c r="J7" s="3">
        <v>945.05</v>
      </c>
      <c r="K7" s="3"/>
      <c r="L7" s="3"/>
      <c r="M7" s="4"/>
    </row>
    <row r="8" spans="1:13" x14ac:dyDescent="0.25">
      <c r="A8" s="1"/>
      <c r="B8" s="1"/>
      <c r="C8" s="1"/>
      <c r="D8" s="1" t="s">
        <v>5</v>
      </c>
      <c r="E8" s="1"/>
      <c r="F8" s="3">
        <v>759003.14</v>
      </c>
      <c r="G8" s="3">
        <v>778205.2</v>
      </c>
      <c r="H8" s="3">
        <f>ROUND((F8-G8),5)</f>
        <v>-19202.060000000001</v>
      </c>
      <c r="J8" s="3">
        <v>759003.14</v>
      </c>
      <c r="K8" s="3">
        <v>849285.9</v>
      </c>
      <c r="L8" s="3">
        <f>ROUND((J8-K8),5)</f>
        <v>-90282.76</v>
      </c>
      <c r="M8" s="4">
        <f>ROUND(IF(K8=0, IF(J8=0, 0, 1), J8/K8),5)</f>
        <v>0.89370000000000005</v>
      </c>
    </row>
    <row r="9" spans="1:13" x14ac:dyDescent="0.25">
      <c r="A9" s="1"/>
      <c r="B9" s="1"/>
      <c r="C9" s="1"/>
      <c r="D9" s="1" t="s">
        <v>6</v>
      </c>
      <c r="E9" s="1"/>
      <c r="F9" s="3">
        <v>9317.4699999999993</v>
      </c>
      <c r="G9" s="3"/>
      <c r="H9" s="3"/>
      <c r="J9" s="3">
        <v>9317.4699999999993</v>
      </c>
      <c r="K9" s="3"/>
      <c r="L9" s="3"/>
      <c r="M9" s="4"/>
    </row>
    <row r="10" spans="1:13" ht="15.75" thickBot="1" x14ac:dyDescent="0.3">
      <c r="A10" s="1"/>
      <c r="B10" s="1"/>
      <c r="C10" s="1"/>
      <c r="D10" s="1" t="s">
        <v>7</v>
      </c>
      <c r="E10" s="1"/>
      <c r="F10" s="5">
        <v>19444.3</v>
      </c>
      <c r="G10" s="5"/>
      <c r="H10" s="5"/>
      <c r="J10" s="5">
        <v>19444.3</v>
      </c>
      <c r="K10" s="5"/>
      <c r="L10" s="5"/>
      <c r="M10" s="6"/>
    </row>
    <row r="11" spans="1:13" ht="15.75" thickBot="1" x14ac:dyDescent="0.3">
      <c r="A11" s="1"/>
      <c r="B11" s="1"/>
      <c r="C11" s="1" t="s">
        <v>8</v>
      </c>
      <c r="D11" s="1"/>
      <c r="E11" s="1"/>
      <c r="F11" s="7">
        <f>ROUND(SUM(F3:F10),5)</f>
        <v>789853.34</v>
      </c>
      <c r="G11" s="7">
        <f>ROUND(SUM(G3:G10),5)</f>
        <v>778205.2</v>
      </c>
      <c r="H11" s="7">
        <f>ROUND((F11-G11),5)</f>
        <v>11648.14</v>
      </c>
      <c r="J11" s="7">
        <f>ROUND(SUM(J3:J10),5)</f>
        <v>789853.34</v>
      </c>
      <c r="K11" s="7">
        <f>ROUND(SUM(K3:K10),5)</f>
        <v>849285.9</v>
      </c>
      <c r="L11" s="7">
        <f>ROUND((J11-K11),5)</f>
        <v>-59432.56</v>
      </c>
      <c r="M11" s="8">
        <f>ROUND(IF(K11=0, IF(J11=0, 0, 1), J11/K11),5)</f>
        <v>0.93001999999999996</v>
      </c>
    </row>
    <row r="12" spans="1:13" x14ac:dyDescent="0.25">
      <c r="A12" s="1"/>
      <c r="B12" s="1" t="s">
        <v>9</v>
      </c>
      <c r="C12" s="1"/>
      <c r="D12" s="1"/>
      <c r="E12" s="1"/>
      <c r="F12" s="3">
        <f>F11</f>
        <v>789853.34</v>
      </c>
      <c r="G12" s="3">
        <f>G11</f>
        <v>778205.2</v>
      </c>
      <c r="H12" s="3">
        <f>ROUND((F12-G12),5)</f>
        <v>11648.14</v>
      </c>
      <c r="J12" s="3">
        <f>J11</f>
        <v>789853.34</v>
      </c>
      <c r="K12" s="3">
        <f>K11</f>
        <v>849285.9</v>
      </c>
      <c r="L12" s="3">
        <f>ROUND((J12-K12),5)</f>
        <v>-59432.56</v>
      </c>
      <c r="M12" s="4">
        <f>ROUND(IF(K12=0, IF(J12=0, 0, 1), J12/K12),5)</f>
        <v>0.93001999999999996</v>
      </c>
    </row>
    <row r="13" spans="1:13" x14ac:dyDescent="0.25">
      <c r="A13" s="1"/>
      <c r="B13" s="1"/>
      <c r="C13" s="1" t="s">
        <v>10</v>
      </c>
      <c r="D13" s="1"/>
      <c r="E13" s="1"/>
      <c r="F13" s="3"/>
      <c r="G13" s="3"/>
      <c r="H13" s="3"/>
      <c r="J13" s="3"/>
      <c r="K13" s="3"/>
      <c r="L13" s="3"/>
      <c r="M13" s="4"/>
    </row>
    <row r="14" spans="1:13" x14ac:dyDescent="0.25">
      <c r="A14" s="1"/>
      <c r="B14" s="1"/>
      <c r="C14" s="1"/>
      <c r="D14" s="1" t="s">
        <v>11</v>
      </c>
      <c r="E14" s="1"/>
      <c r="F14" s="3">
        <v>23768.15</v>
      </c>
      <c r="G14" s="3">
        <v>25608.35</v>
      </c>
      <c r="H14" s="3">
        <f>ROUND((F14-G14),5)</f>
        <v>-1840.2</v>
      </c>
      <c r="J14" s="3">
        <v>23768.15</v>
      </c>
      <c r="K14" s="3">
        <v>27300.02</v>
      </c>
      <c r="L14" s="3">
        <f>ROUND((J14-K14),5)</f>
        <v>-3531.87</v>
      </c>
      <c r="M14" s="4">
        <f>ROUND(IF(K14=0, IF(J14=0, 0, 1), J14/K14),5)</f>
        <v>0.87063000000000001</v>
      </c>
    </row>
    <row r="15" spans="1:13" x14ac:dyDescent="0.25">
      <c r="A15" s="1"/>
      <c r="B15" s="1"/>
      <c r="C15" s="1"/>
      <c r="D15" s="1" t="s">
        <v>12</v>
      </c>
      <c r="E15" s="1"/>
      <c r="F15" s="3">
        <v>4289.1400000000003</v>
      </c>
      <c r="G15" s="3">
        <v>1833.33</v>
      </c>
      <c r="H15" s="3">
        <f>ROUND((F15-G15),5)</f>
        <v>2455.81</v>
      </c>
      <c r="J15" s="3">
        <v>4289.1400000000003</v>
      </c>
      <c r="K15" s="3">
        <v>2000</v>
      </c>
      <c r="L15" s="3">
        <f>ROUND((J15-K15),5)</f>
        <v>2289.14</v>
      </c>
      <c r="M15" s="4">
        <f>ROUND(IF(K15=0, IF(J15=0, 0, 1), J15/K15),5)</f>
        <v>2.1445699999999999</v>
      </c>
    </row>
    <row r="16" spans="1:13" x14ac:dyDescent="0.25">
      <c r="A16" s="1"/>
      <c r="B16" s="1"/>
      <c r="C16" s="1"/>
      <c r="D16" s="1" t="s">
        <v>13</v>
      </c>
      <c r="E16" s="1"/>
      <c r="F16" s="3">
        <v>91548.28</v>
      </c>
      <c r="G16" s="3">
        <v>87340.15</v>
      </c>
      <c r="H16" s="3">
        <f>ROUND((F16-G16),5)</f>
        <v>4208.13</v>
      </c>
      <c r="J16" s="3">
        <v>91548.28</v>
      </c>
      <c r="K16" s="3">
        <v>95280.17</v>
      </c>
      <c r="L16" s="3">
        <f>ROUND((J16-K16),5)</f>
        <v>-3731.89</v>
      </c>
      <c r="M16" s="4">
        <f>ROUND(IF(K16=0, IF(J16=0, 0, 1), J16/K16),5)</f>
        <v>0.96082999999999996</v>
      </c>
    </row>
    <row r="17" spans="1:13" x14ac:dyDescent="0.25">
      <c r="A17" s="1"/>
      <c r="B17" s="1"/>
      <c r="C17" s="1"/>
      <c r="D17" s="1" t="s">
        <v>14</v>
      </c>
      <c r="E17" s="1"/>
      <c r="F17" s="3">
        <v>35873.120000000003</v>
      </c>
      <c r="G17" s="3">
        <v>31705.279999999999</v>
      </c>
      <c r="H17" s="3">
        <f>ROUND((F17-G17),5)</f>
        <v>4167.84</v>
      </c>
      <c r="J17" s="3">
        <v>35873.120000000003</v>
      </c>
      <c r="K17" s="3">
        <v>34587.58</v>
      </c>
      <c r="L17" s="3">
        <f>ROUND((J17-K17),5)</f>
        <v>1285.54</v>
      </c>
      <c r="M17" s="4">
        <f>ROUND(IF(K17=0, IF(J17=0, 0, 1), J17/K17),5)</f>
        <v>1.0371699999999999</v>
      </c>
    </row>
    <row r="18" spans="1:13" x14ac:dyDescent="0.25">
      <c r="A18" s="1"/>
      <c r="B18" s="1"/>
      <c r="C18" s="1"/>
      <c r="D18" s="1" t="s">
        <v>15</v>
      </c>
      <c r="E18" s="1"/>
      <c r="F18" s="3">
        <v>2785.8</v>
      </c>
      <c r="G18" s="3">
        <v>4216.67</v>
      </c>
      <c r="H18" s="3">
        <f>ROUND((F18-G18),5)</f>
        <v>-1430.87</v>
      </c>
      <c r="J18" s="3">
        <v>2785.8</v>
      </c>
      <c r="K18" s="3">
        <v>4600</v>
      </c>
      <c r="L18" s="3">
        <f>ROUND((J18-K18),5)</f>
        <v>-1814.2</v>
      </c>
      <c r="M18" s="4">
        <f>ROUND(IF(K18=0, IF(J18=0, 0, 1), J18/K18),5)</f>
        <v>0.60560999999999998</v>
      </c>
    </row>
    <row r="19" spans="1:13" x14ac:dyDescent="0.25">
      <c r="A19" s="1"/>
      <c r="B19" s="1"/>
      <c r="C19" s="1"/>
      <c r="D19" s="1" t="s">
        <v>16</v>
      </c>
      <c r="E19" s="1"/>
      <c r="F19" s="3"/>
      <c r="G19" s="3"/>
      <c r="H19" s="3"/>
      <c r="J19" s="3"/>
      <c r="K19" s="3"/>
      <c r="L19" s="3"/>
      <c r="M19" s="4"/>
    </row>
    <row r="20" spans="1:13" x14ac:dyDescent="0.25">
      <c r="A20" s="1"/>
      <c r="B20" s="1"/>
      <c r="C20" s="1"/>
      <c r="D20" s="1"/>
      <c r="E20" s="1" t="s">
        <v>17</v>
      </c>
      <c r="F20" s="3">
        <v>0</v>
      </c>
      <c r="G20" s="3">
        <v>916.67</v>
      </c>
      <c r="H20" s="3">
        <f>ROUND((F20-G20),5)</f>
        <v>-916.67</v>
      </c>
      <c r="J20" s="3">
        <v>0</v>
      </c>
      <c r="K20" s="3">
        <v>1000</v>
      </c>
      <c r="L20" s="3">
        <f>ROUND((J20-K20),5)</f>
        <v>-1000</v>
      </c>
      <c r="M20" s="4">
        <f>ROUND(IF(K20=0, IF(J20=0, 0, 1), J20/K20),5)</f>
        <v>0</v>
      </c>
    </row>
    <row r="21" spans="1:13" x14ac:dyDescent="0.25">
      <c r="A21" s="1"/>
      <c r="B21" s="1"/>
      <c r="C21" s="1"/>
      <c r="D21" s="1"/>
      <c r="E21" s="1" t="s">
        <v>18</v>
      </c>
      <c r="F21" s="3">
        <v>4801.97</v>
      </c>
      <c r="G21" s="3">
        <v>3208.33</v>
      </c>
      <c r="H21" s="3">
        <f>ROUND((F21-G21),5)</f>
        <v>1593.64</v>
      </c>
      <c r="J21" s="3">
        <v>4801.97</v>
      </c>
      <c r="K21" s="3">
        <v>3500</v>
      </c>
      <c r="L21" s="3">
        <f>ROUND((J21-K21),5)</f>
        <v>1301.97</v>
      </c>
      <c r="M21" s="4">
        <f>ROUND(IF(K21=0, IF(J21=0, 0, 1), J21/K21),5)</f>
        <v>1.37199</v>
      </c>
    </row>
    <row r="22" spans="1:13" x14ac:dyDescent="0.25">
      <c r="A22" s="1"/>
      <c r="B22" s="1"/>
      <c r="C22" s="1"/>
      <c r="D22" s="1"/>
      <c r="E22" s="1" t="s">
        <v>19</v>
      </c>
      <c r="F22" s="3">
        <v>9291.1200000000008</v>
      </c>
      <c r="G22" s="3">
        <v>6875</v>
      </c>
      <c r="H22" s="3">
        <f>ROUND((F22-G22),5)</f>
        <v>2416.12</v>
      </c>
      <c r="J22" s="3">
        <v>9291.1200000000008</v>
      </c>
      <c r="K22" s="3">
        <v>7500</v>
      </c>
      <c r="L22" s="3">
        <f>ROUND((J22-K22),5)</f>
        <v>1791.12</v>
      </c>
      <c r="M22" s="4">
        <f>ROUND(IF(K22=0, IF(J22=0, 0, 1), J22/K22),5)</f>
        <v>1.23882</v>
      </c>
    </row>
    <row r="23" spans="1:13" x14ac:dyDescent="0.25">
      <c r="A23" s="1"/>
      <c r="B23" s="1"/>
      <c r="C23" s="1"/>
      <c r="D23" s="1"/>
      <c r="E23" s="1" t="s">
        <v>20</v>
      </c>
      <c r="F23" s="3">
        <v>2688.16</v>
      </c>
      <c r="G23" s="3">
        <v>3208.33</v>
      </c>
      <c r="H23" s="3">
        <f>ROUND((F23-G23),5)</f>
        <v>-520.16999999999996</v>
      </c>
      <c r="J23" s="3">
        <v>2688.16</v>
      </c>
      <c r="K23" s="3">
        <v>3500</v>
      </c>
      <c r="L23" s="3">
        <f>ROUND((J23-K23),5)</f>
        <v>-811.84</v>
      </c>
      <c r="M23" s="4">
        <f>ROUND(IF(K23=0, IF(J23=0, 0, 1), J23/K23),5)</f>
        <v>0.76805000000000001</v>
      </c>
    </row>
    <row r="24" spans="1:13" x14ac:dyDescent="0.25">
      <c r="A24" s="1"/>
      <c r="B24" s="1"/>
      <c r="C24" s="1"/>
      <c r="D24" s="1"/>
      <c r="E24" s="1" t="s">
        <v>21</v>
      </c>
      <c r="F24" s="3">
        <v>0</v>
      </c>
      <c r="G24" s="3">
        <v>275</v>
      </c>
      <c r="H24" s="3">
        <f>ROUND((F24-G24),5)</f>
        <v>-275</v>
      </c>
      <c r="J24" s="3">
        <v>0</v>
      </c>
      <c r="K24" s="3">
        <v>300</v>
      </c>
      <c r="L24" s="3">
        <f>ROUND((J24-K24),5)</f>
        <v>-300</v>
      </c>
      <c r="M24" s="4">
        <f>ROUND(IF(K24=0, IF(J24=0, 0, 1), J24/K24),5)</f>
        <v>0</v>
      </c>
    </row>
    <row r="25" spans="1:13" x14ac:dyDescent="0.25">
      <c r="A25" s="1"/>
      <c r="B25" s="1"/>
      <c r="C25" s="1"/>
      <c r="D25" s="1"/>
      <c r="E25" s="1" t="s">
        <v>22</v>
      </c>
      <c r="F25" s="3">
        <v>610</v>
      </c>
      <c r="G25" s="3"/>
      <c r="H25" s="3"/>
      <c r="J25" s="3">
        <v>610</v>
      </c>
      <c r="K25" s="3"/>
      <c r="L25" s="3"/>
      <c r="M25" s="4"/>
    </row>
    <row r="26" spans="1:13" x14ac:dyDescent="0.25">
      <c r="A26" s="1"/>
      <c r="B26" s="1"/>
      <c r="C26" s="1"/>
      <c r="D26" s="1"/>
      <c r="E26" s="1" t="s">
        <v>23</v>
      </c>
      <c r="F26" s="3">
        <v>15237.81</v>
      </c>
      <c r="G26" s="3">
        <v>11916.68</v>
      </c>
      <c r="H26" s="3">
        <f t="shared" ref="H26:H34" si="0">ROUND((F26-G26),5)</f>
        <v>3321.13</v>
      </c>
      <c r="J26" s="3">
        <v>15237.81</v>
      </c>
      <c r="K26" s="3">
        <v>13000.01</v>
      </c>
      <c r="L26" s="3">
        <f t="shared" ref="L26:L34" si="1">ROUND((J26-K26),5)</f>
        <v>2237.8000000000002</v>
      </c>
      <c r="M26" s="4">
        <f t="shared" ref="M26:M34" si="2">ROUND(IF(K26=0, IF(J26=0, 0, 1), J26/K26),5)</f>
        <v>1.17214</v>
      </c>
    </row>
    <row r="27" spans="1:13" x14ac:dyDescent="0.25">
      <c r="A27" s="1"/>
      <c r="B27" s="1"/>
      <c r="C27" s="1"/>
      <c r="D27" s="1"/>
      <c r="E27" s="1" t="s">
        <v>24</v>
      </c>
      <c r="F27" s="3">
        <v>264.17</v>
      </c>
      <c r="G27" s="3">
        <v>458.33</v>
      </c>
      <c r="H27" s="3">
        <f t="shared" si="0"/>
        <v>-194.16</v>
      </c>
      <c r="J27" s="3">
        <v>264.17</v>
      </c>
      <c r="K27" s="3">
        <v>500</v>
      </c>
      <c r="L27" s="3">
        <f t="shared" si="1"/>
        <v>-235.83</v>
      </c>
      <c r="M27" s="4">
        <f t="shared" si="2"/>
        <v>0.52834000000000003</v>
      </c>
    </row>
    <row r="28" spans="1:13" x14ac:dyDescent="0.25">
      <c r="A28" s="1"/>
      <c r="B28" s="1"/>
      <c r="C28" s="1"/>
      <c r="D28" s="1"/>
      <c r="E28" s="1" t="s">
        <v>25</v>
      </c>
      <c r="F28" s="3">
        <v>15355.06</v>
      </c>
      <c r="G28" s="3">
        <v>13750.33</v>
      </c>
      <c r="H28" s="3">
        <f t="shared" si="0"/>
        <v>1604.73</v>
      </c>
      <c r="J28" s="3">
        <v>15355.06</v>
      </c>
      <c r="K28" s="3">
        <v>15000.36</v>
      </c>
      <c r="L28" s="3">
        <f t="shared" si="1"/>
        <v>354.7</v>
      </c>
      <c r="M28" s="4">
        <f t="shared" si="2"/>
        <v>1.0236499999999999</v>
      </c>
    </row>
    <row r="29" spans="1:13" x14ac:dyDescent="0.25">
      <c r="A29" s="1"/>
      <c r="B29" s="1"/>
      <c r="C29" s="1"/>
      <c r="D29" s="1"/>
      <c r="E29" s="1" t="s">
        <v>26</v>
      </c>
      <c r="F29" s="3">
        <v>1970.85</v>
      </c>
      <c r="G29" s="3">
        <v>1833.33</v>
      </c>
      <c r="H29" s="3">
        <f t="shared" si="0"/>
        <v>137.52000000000001</v>
      </c>
      <c r="J29" s="3">
        <v>1970.85</v>
      </c>
      <c r="K29" s="3">
        <v>2000</v>
      </c>
      <c r="L29" s="3">
        <f t="shared" si="1"/>
        <v>-29.15</v>
      </c>
      <c r="M29" s="4">
        <f t="shared" si="2"/>
        <v>0.98543000000000003</v>
      </c>
    </row>
    <row r="30" spans="1:13" x14ac:dyDescent="0.25">
      <c r="A30" s="1"/>
      <c r="B30" s="1"/>
      <c r="C30" s="1"/>
      <c r="D30" s="1"/>
      <c r="E30" s="1" t="s">
        <v>27</v>
      </c>
      <c r="F30" s="3">
        <v>5636.35</v>
      </c>
      <c r="G30" s="3">
        <v>6935.38</v>
      </c>
      <c r="H30" s="3">
        <f t="shared" si="0"/>
        <v>-1299.03</v>
      </c>
      <c r="J30" s="3">
        <v>5636.35</v>
      </c>
      <c r="K30" s="3">
        <v>7565.87</v>
      </c>
      <c r="L30" s="3">
        <f t="shared" si="1"/>
        <v>-1929.52</v>
      </c>
      <c r="M30" s="4">
        <f t="shared" si="2"/>
        <v>0.74497000000000002</v>
      </c>
    </row>
    <row r="31" spans="1:13" x14ac:dyDescent="0.25">
      <c r="A31" s="1"/>
      <c r="B31" s="1"/>
      <c r="C31" s="1"/>
      <c r="D31" s="1"/>
      <c r="E31" s="1" t="s">
        <v>28</v>
      </c>
      <c r="F31" s="3">
        <v>54217.38</v>
      </c>
      <c r="G31" s="3">
        <v>53568.74</v>
      </c>
      <c r="H31" s="3">
        <f t="shared" si="0"/>
        <v>648.64</v>
      </c>
      <c r="J31" s="3">
        <v>54217.38</v>
      </c>
      <c r="K31" s="3">
        <v>58438.63</v>
      </c>
      <c r="L31" s="3">
        <f t="shared" si="1"/>
        <v>-4221.25</v>
      </c>
      <c r="M31" s="4">
        <f t="shared" si="2"/>
        <v>0.92776999999999998</v>
      </c>
    </row>
    <row r="32" spans="1:13" x14ac:dyDescent="0.25">
      <c r="A32" s="1"/>
      <c r="B32" s="1"/>
      <c r="C32" s="1"/>
      <c r="D32" s="1"/>
      <c r="E32" s="1" t="s">
        <v>29</v>
      </c>
      <c r="F32" s="3">
        <v>5202.68</v>
      </c>
      <c r="G32" s="3">
        <v>6050</v>
      </c>
      <c r="H32" s="3">
        <f t="shared" si="0"/>
        <v>-847.32</v>
      </c>
      <c r="J32" s="3">
        <v>5202.68</v>
      </c>
      <c r="K32" s="3">
        <v>6600</v>
      </c>
      <c r="L32" s="3">
        <f t="shared" si="1"/>
        <v>-1397.32</v>
      </c>
      <c r="M32" s="4">
        <f t="shared" si="2"/>
        <v>0.78827999999999998</v>
      </c>
    </row>
    <row r="33" spans="1:13" x14ac:dyDescent="0.25">
      <c r="A33" s="1"/>
      <c r="B33" s="1"/>
      <c r="C33" s="1"/>
      <c r="D33" s="1"/>
      <c r="E33" s="1" t="s">
        <v>30</v>
      </c>
      <c r="F33" s="3">
        <v>27759.65</v>
      </c>
      <c r="G33" s="3">
        <v>31497.42</v>
      </c>
      <c r="H33" s="3">
        <f t="shared" si="0"/>
        <v>-3737.77</v>
      </c>
      <c r="J33" s="3">
        <v>27759.65</v>
      </c>
      <c r="K33" s="3">
        <v>34360.82</v>
      </c>
      <c r="L33" s="3">
        <f t="shared" si="1"/>
        <v>-6601.17</v>
      </c>
      <c r="M33" s="4">
        <f t="shared" si="2"/>
        <v>0.80789</v>
      </c>
    </row>
    <row r="34" spans="1:13" x14ac:dyDescent="0.25">
      <c r="A34" s="1"/>
      <c r="B34" s="1"/>
      <c r="C34" s="1"/>
      <c r="D34" s="1"/>
      <c r="E34" s="1" t="s">
        <v>31</v>
      </c>
      <c r="F34" s="3">
        <v>8271</v>
      </c>
      <c r="G34" s="3">
        <v>9020.01</v>
      </c>
      <c r="H34" s="3">
        <f t="shared" si="0"/>
        <v>-749.01</v>
      </c>
      <c r="J34" s="3">
        <v>8271</v>
      </c>
      <c r="K34" s="3">
        <v>9840.01</v>
      </c>
      <c r="L34" s="3">
        <f t="shared" si="1"/>
        <v>-1569.01</v>
      </c>
      <c r="M34" s="4">
        <f t="shared" si="2"/>
        <v>0.84055000000000002</v>
      </c>
    </row>
    <row r="35" spans="1:13" ht="15.75" thickBot="1" x14ac:dyDescent="0.3">
      <c r="A35" s="1"/>
      <c r="B35" s="1"/>
      <c r="C35" s="1"/>
      <c r="D35" s="1"/>
      <c r="E35" s="1" t="s">
        <v>32</v>
      </c>
      <c r="F35" s="9">
        <v>-1674.01</v>
      </c>
      <c r="G35" s="9"/>
      <c r="H35" s="9"/>
      <c r="J35" s="9">
        <v>-1674.01</v>
      </c>
      <c r="K35" s="9"/>
      <c r="L35" s="9"/>
      <c r="M35" s="10"/>
    </row>
    <row r="36" spans="1:13" x14ac:dyDescent="0.25">
      <c r="A36" s="1"/>
      <c r="B36" s="1"/>
      <c r="C36" s="1"/>
      <c r="D36" s="1" t="s">
        <v>33</v>
      </c>
      <c r="E36" s="1"/>
      <c r="F36" s="3">
        <f>ROUND(SUM(F19:F35),5)</f>
        <v>149632.19</v>
      </c>
      <c r="G36" s="3">
        <f>ROUND(SUM(G19:G35),5)</f>
        <v>149513.54999999999</v>
      </c>
      <c r="H36" s="3">
        <f>ROUND((F36-G36),5)</f>
        <v>118.64</v>
      </c>
      <c r="J36" s="3">
        <f>ROUND(SUM(J19:J35),5)</f>
        <v>149632.19</v>
      </c>
      <c r="K36" s="3">
        <f>ROUND(SUM(K19:K35),5)</f>
        <v>163105.70000000001</v>
      </c>
      <c r="L36" s="3">
        <f>ROUND((J36-K36),5)</f>
        <v>-13473.51</v>
      </c>
      <c r="M36" s="4">
        <f>ROUND(IF(K36=0, IF(J36=0, 0, 1), J36/K36),5)</f>
        <v>0.91739000000000004</v>
      </c>
    </row>
    <row r="37" spans="1:13" x14ac:dyDescent="0.25">
      <c r="A37" s="1"/>
      <c r="B37" s="1"/>
      <c r="C37" s="1"/>
      <c r="D37" s="1" t="s">
        <v>34</v>
      </c>
      <c r="E37" s="1"/>
      <c r="F37" s="3">
        <v>7678.14</v>
      </c>
      <c r="G37" s="3">
        <v>8015.38</v>
      </c>
      <c r="H37" s="3">
        <f>ROUND((F37-G37),5)</f>
        <v>-337.24</v>
      </c>
      <c r="J37" s="3">
        <v>7678.14</v>
      </c>
      <c r="K37" s="3">
        <v>8744.0499999999993</v>
      </c>
      <c r="L37" s="3">
        <f>ROUND((J37-K37),5)</f>
        <v>-1065.9100000000001</v>
      </c>
      <c r="M37" s="4">
        <f>ROUND(IF(K37=0, IF(J37=0, 0, 1), J37/K37),5)</f>
        <v>0.87809999999999999</v>
      </c>
    </row>
    <row r="38" spans="1:13" x14ac:dyDescent="0.25">
      <c r="A38" s="1"/>
      <c r="B38" s="1"/>
      <c r="C38" s="1"/>
      <c r="D38" s="1" t="s">
        <v>35</v>
      </c>
      <c r="E38" s="1"/>
      <c r="F38" s="3">
        <v>2833.32</v>
      </c>
      <c r="G38" s="3"/>
      <c r="H38" s="3"/>
      <c r="J38" s="3">
        <v>2833.32</v>
      </c>
      <c r="K38" s="3"/>
      <c r="L38" s="3"/>
      <c r="M38" s="4"/>
    </row>
    <row r="39" spans="1:13" ht="15.75" thickBot="1" x14ac:dyDescent="0.3">
      <c r="A39" s="1"/>
      <c r="B39" s="1"/>
      <c r="C39" s="1"/>
      <c r="D39" s="1" t="s">
        <v>36</v>
      </c>
      <c r="E39" s="1"/>
      <c r="F39" s="5">
        <v>446107</v>
      </c>
      <c r="G39" s="5">
        <v>428198.25</v>
      </c>
      <c r="H39" s="5">
        <f>ROUND((F39-G39),5)</f>
        <v>17908.75</v>
      </c>
      <c r="J39" s="5">
        <v>446107</v>
      </c>
      <c r="K39" s="5">
        <v>467125.38</v>
      </c>
      <c r="L39" s="5">
        <f>ROUND((J39-K39),5)</f>
        <v>-21018.38</v>
      </c>
      <c r="M39" s="6">
        <f>ROUND(IF(K39=0, IF(J39=0, 0, 1), J39/K39),5)</f>
        <v>0.95499999999999996</v>
      </c>
    </row>
    <row r="40" spans="1:13" x14ac:dyDescent="0.25">
      <c r="A40" s="1"/>
      <c r="B40" s="1"/>
      <c r="C40" s="1" t="s">
        <v>37</v>
      </c>
      <c r="D40" s="1"/>
      <c r="E40" s="1"/>
      <c r="F40" s="11">
        <f>ROUND(SUM(F13:F18)+SUM(F36:F39),5)</f>
        <v>764515.14</v>
      </c>
      <c r="G40" s="11">
        <f>ROUND(SUM(G13:G18)+SUM(G36:G39),5)</f>
        <v>736430.96</v>
      </c>
      <c r="H40" s="11">
        <f>ROUND((F40-G40),5)</f>
        <v>28084.18</v>
      </c>
      <c r="J40" s="11">
        <f>ROUND(SUM(J13:J18)+SUM(J36:J39),5)</f>
        <v>764515.14</v>
      </c>
      <c r="K40" s="11">
        <f>ROUND(SUM(K13:K18)+SUM(K36:K39),5)</f>
        <v>802742.9</v>
      </c>
      <c r="L40" s="11">
        <f>ROUND((J40-K40),5)</f>
        <v>-38227.760000000002</v>
      </c>
      <c r="M40" s="12">
        <f>ROUND(IF(K40=0, IF(J40=0, 0, 1), J40/K40),5)</f>
        <v>0.95238</v>
      </c>
    </row>
  </sheetData>
  <pageMargins left="0.7" right="0.7" top="0.75" bottom="0.75" header="0.1" footer="0.3"/>
  <pageSetup orientation="portrait" r:id="rId1"/>
  <headerFooter>
    <oddHeader>&amp;L&amp;"Arial,Bold"&amp;8 2:38 PM
&amp;"Arial,Bold"&amp;8 09/13/18
&amp;"Arial,Bold"&amp;8 Accrual Basis&amp;C&amp;"Arial,Bold"&amp;12 Red Rock Center for Independence
&amp;"Arial,Bold"&amp;14 Profit &amp;&amp; Loss Budget vs. Actual
&amp;"Arial,Bold"&amp;10 October 2017 through August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dcterms:created xsi:type="dcterms:W3CDTF">2018-09-13T20:38:08Z</dcterms:created>
  <dcterms:modified xsi:type="dcterms:W3CDTF">2018-09-13T21:51:17Z</dcterms:modified>
</cp:coreProperties>
</file>